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0" windowWidth="7725" windowHeight="8295" tabRatio="769" activeTab="0"/>
  </bookViews>
  <sheets>
    <sheet name="令和6.2月分" sheetId="1" r:id="rId1"/>
    <sheet name="令和6.1月分" sheetId="2" r:id="rId2"/>
    <sheet name="令和5.12月分" sheetId="3" r:id="rId3"/>
    <sheet name="令和5.11月分" sheetId="4" r:id="rId4"/>
    <sheet name="令和5.10月分" sheetId="5" r:id="rId5"/>
    <sheet name="令和5.9月分" sheetId="6" r:id="rId6"/>
    <sheet name="令和5.8月分" sheetId="7" r:id="rId7"/>
    <sheet name="令和5.7月分" sheetId="8" r:id="rId8"/>
    <sheet name="令和5.6月分" sheetId="9" r:id="rId9"/>
    <sheet name="令和5.5月分" sheetId="10" r:id="rId10"/>
    <sheet name="令和5.4月分" sheetId="11" r:id="rId11"/>
  </sheets>
  <definedNames/>
  <calcPr fullCalcOnLoad="1"/>
</workbook>
</file>

<file path=xl/sharedStrings.xml><?xml version="1.0" encoding="utf-8"?>
<sst xmlns="http://schemas.openxmlformats.org/spreadsheetml/2006/main" count="2948" uniqueCount="424">
  <si>
    <t>石 油 連 盟</t>
  </si>
  <si>
    <t>石 灰 石 鉱 業 協 会</t>
  </si>
  <si>
    <t>日 本 鉱 業 協 会</t>
  </si>
  <si>
    <t>日 本 伸 銅 協 会</t>
  </si>
  <si>
    <t>日本化学繊維協会</t>
  </si>
  <si>
    <t>石油製品需給実績</t>
  </si>
  <si>
    <t>石灰石用途別出荷量</t>
  </si>
  <si>
    <t>伸銅品需給実績</t>
  </si>
  <si>
    <t>生産</t>
  </si>
  <si>
    <t>化学繊維の生産在庫推移</t>
  </si>
  <si>
    <t>セメント需給実績</t>
  </si>
  <si>
    <t>貿易統計の概要</t>
  </si>
  <si>
    <t>全国百貨店売上高概況</t>
  </si>
  <si>
    <t>売上高総額</t>
  </si>
  <si>
    <t>石灰石</t>
  </si>
  <si>
    <t>百貨店</t>
  </si>
  <si>
    <t>団　　体　　名</t>
  </si>
  <si>
    <t>業　　種</t>
  </si>
  <si>
    <t>項　　目</t>
  </si>
  <si>
    <t>石　油</t>
  </si>
  <si>
    <t>燃料油計　生産</t>
  </si>
  <si>
    <t>燃料油計　販売</t>
  </si>
  <si>
    <t>石灰石　生産</t>
  </si>
  <si>
    <t>石灰石　出荷</t>
  </si>
  <si>
    <t>非鉄金属</t>
  </si>
  <si>
    <t>伸銅製品</t>
  </si>
  <si>
    <t>電　線</t>
  </si>
  <si>
    <t>「主要部門別」出荷推移</t>
  </si>
  <si>
    <t>銅電線　出荷</t>
  </si>
  <si>
    <t>アルミ電線　出荷</t>
  </si>
  <si>
    <t>鉄　鋼</t>
  </si>
  <si>
    <t>普通鋼鋼材需給推移表</t>
  </si>
  <si>
    <t>化学繊維</t>
  </si>
  <si>
    <t>在庫</t>
  </si>
  <si>
    <t>販売</t>
  </si>
  <si>
    <t>貿　易</t>
  </si>
  <si>
    <t>輸出額</t>
  </si>
  <si>
    <t>鉱工業</t>
  </si>
  <si>
    <t>千kl</t>
  </si>
  <si>
    <t>千t</t>
  </si>
  <si>
    <t>億円</t>
  </si>
  <si>
    <t>時　　　点</t>
  </si>
  <si>
    <t>内　　　容</t>
  </si>
  <si>
    <t>数　値</t>
  </si>
  <si>
    <t>経済産業省</t>
  </si>
  <si>
    <t>商業</t>
  </si>
  <si>
    <t>セメント</t>
  </si>
  <si>
    <t>10億円</t>
  </si>
  <si>
    <t>千kmc</t>
  </si>
  <si>
    <t>国内</t>
  </si>
  <si>
    <t>輸出</t>
  </si>
  <si>
    <t>計</t>
  </si>
  <si>
    <t>輸入額</t>
  </si>
  <si>
    <t>機　械</t>
  </si>
  <si>
    <t>機械工業生産額見通し</t>
  </si>
  <si>
    <t>機械総合計</t>
  </si>
  <si>
    <t>下期見通し</t>
  </si>
  <si>
    <t>年度実績</t>
  </si>
  <si>
    <t>年度見通し</t>
  </si>
  <si>
    <t>千kl</t>
  </si>
  <si>
    <t>（一社）日本電線工業会</t>
  </si>
  <si>
    <t>（一社）日本アルミニウム協会</t>
  </si>
  <si>
    <t>（一社）日本鉄鋼連盟</t>
  </si>
  <si>
    <t>（一社）日本機械工業連合会</t>
  </si>
  <si>
    <t>（一社） 日 本 貿 易 会</t>
  </si>
  <si>
    <t>（一社） セ メ ン ト 協 会</t>
  </si>
  <si>
    <t>　前年同月比プラス</t>
  </si>
  <si>
    <t>　前年同月比マイナス</t>
  </si>
  <si>
    <t>粗鋼生産</t>
  </si>
  <si>
    <t>日本化学工業協会</t>
  </si>
  <si>
    <t>化学工業</t>
  </si>
  <si>
    <t>エチレン　生産</t>
  </si>
  <si>
    <t>キシレン　生産</t>
  </si>
  <si>
    <t>ポリエチレン　生産</t>
  </si>
  <si>
    <t>化学工業(除.医薬品)の生産動向</t>
  </si>
  <si>
    <t>　t</t>
  </si>
  <si>
    <t>ｱﾙﾐﾆｳﾑ圧延品の生産・出荷動向</t>
  </si>
  <si>
    <t>板類＋押出類計　生産</t>
  </si>
  <si>
    <t>板類＋押出類計　出荷　</t>
  </si>
  <si>
    <t>伸銅品　生産</t>
  </si>
  <si>
    <t>生産・出荷・在庫指数</t>
  </si>
  <si>
    <t>生産（速報）</t>
  </si>
  <si>
    <t>普通鋼鋼材　生産</t>
  </si>
  <si>
    <t>億円</t>
  </si>
  <si>
    <t>%</t>
  </si>
  <si>
    <t>前年同月比</t>
  </si>
  <si>
    <t>アルミニウム
製品</t>
  </si>
  <si>
    <t>商業動態統計</t>
  </si>
  <si>
    <t>（一社）電子情報技術産業協会</t>
  </si>
  <si>
    <t>電子工業</t>
  </si>
  <si>
    <t>電子工業の生産・輸出・輸入</t>
  </si>
  <si>
    <t>上期見通し</t>
  </si>
  <si>
    <t>月分（速報）</t>
  </si>
  <si>
    <t>月例研究会　業界団体　発表数値</t>
  </si>
  <si>
    <t>月末発表）</t>
  </si>
  <si>
    <t>月分</t>
  </si>
  <si>
    <t>月分（推定）</t>
  </si>
  <si>
    <t>月調査</t>
  </si>
  <si>
    <t>月度</t>
  </si>
  <si>
    <t>伸銅品　出荷</t>
  </si>
  <si>
    <t>光製品</t>
  </si>
  <si>
    <t>電子工業　生産</t>
  </si>
  <si>
    <t>電子工業　輸出</t>
  </si>
  <si>
    <t>電子工業　輸入</t>
  </si>
  <si>
    <t>生産（季調済）H27=100 　（前月比）</t>
  </si>
  <si>
    <t>小売業　販売額（季調済前月比）</t>
  </si>
  <si>
    <t>２年度</t>
  </si>
  <si>
    <t>（前月比）</t>
  </si>
  <si>
    <t>統計情報リンク</t>
  </si>
  <si>
    <t>統計情報</t>
  </si>
  <si>
    <t>需給統計　月例需給データ</t>
  </si>
  <si>
    <t>「鉱山」会員専用ページ
（会員登録必要）</t>
  </si>
  <si>
    <t>統計情報
伸銅品生産推移・伸銅品出荷推移</t>
  </si>
  <si>
    <t>統計資料
主要部門別出荷表</t>
  </si>
  <si>
    <t>統計情報
アルミニウム圧延品の生産・出荷動向</t>
  </si>
  <si>
    <t>・鉄鋼需給の動き</t>
  </si>
  <si>
    <t>・統計情報　最新月統計</t>
  </si>
  <si>
    <t>統計　機械工業生産額見通し調査</t>
  </si>
  <si>
    <t>百貨店売上高　売上高概況</t>
  </si>
  <si>
    <t>統計資料
電子工業生産実績表・輸出入実績表</t>
  </si>
  <si>
    <t>統計情報
化学繊維生産・在庫の概況（速報）</t>
  </si>
  <si>
    <t>鉱工業指数　生産・出荷・在庫動向</t>
  </si>
  <si>
    <t>○商業動態統計調査</t>
  </si>
  <si>
    <t>（一社）日本百貨店協会</t>
  </si>
  <si>
    <t>銅地金：需給実績</t>
  </si>
  <si>
    <t>銅地金　生産量</t>
  </si>
  <si>
    <t>銅地金　見掛需要計</t>
  </si>
  <si>
    <t>%</t>
  </si>
  <si>
    <t>○特定サービス産業動態統計調査</t>
  </si>
  <si>
    <t>確報</t>
  </si>
  <si>
    <t>統計月報</t>
  </si>
  <si>
    <t>自動車</t>
  </si>
  <si>
    <t>四輪車　販売台数</t>
  </si>
  <si>
    <t>台</t>
  </si>
  <si>
    <t>データーベース</t>
  </si>
  <si>
    <t>自動車産業動向</t>
  </si>
  <si>
    <t>四輪車　輸出台数</t>
  </si>
  <si>
    <t>四輪車　生産台数</t>
  </si>
  <si>
    <r>
      <rPr>
        <b/>
        <sz val="9"/>
        <rFont val="ＭＳ Ｐゴシック"/>
        <family val="3"/>
      </rPr>
      <t>（賛助）</t>
    </r>
    <r>
      <rPr>
        <b/>
        <sz val="11"/>
        <rFont val="ＭＳ Ｐゴシック"/>
        <family val="3"/>
      </rPr>
      <t xml:space="preserve">
（一社）日本自動車工業会</t>
    </r>
  </si>
  <si>
    <t>▲3.1</t>
  </si>
  <si>
    <t>小売業販売額の基調判断（最新）</t>
  </si>
  <si>
    <t>13.3</t>
  </si>
  <si>
    <t>２０２１年</t>
  </si>
  <si>
    <t>▲11.0</t>
  </si>
  <si>
    <t>３年度</t>
  </si>
  <si>
    <t>16.6</t>
  </si>
  <si>
    <t>2.6</t>
  </si>
  <si>
    <t>8.9</t>
  </si>
  <si>
    <t>商業動態統計速報</t>
  </si>
  <si>
    <t>▲2.3</t>
  </si>
  <si>
    <t>▲5.3</t>
  </si>
  <si>
    <t>▲8.3</t>
  </si>
  <si>
    <t>▲12.7</t>
  </si>
  <si>
    <t>▲5.6</t>
  </si>
  <si>
    <t>▲2.5</t>
  </si>
  <si>
    <t>▲13.3</t>
  </si>
  <si>
    <t>▲0.4</t>
  </si>
  <si>
    <t>セメントの需給　セメント需給実績</t>
  </si>
  <si>
    <t>3.0</t>
  </si>
  <si>
    <t>▲11.7</t>
  </si>
  <si>
    <t>▲7.9</t>
  </si>
  <si>
    <t>20.0</t>
  </si>
  <si>
    <t>（令和5年</t>
  </si>
  <si>
    <t>8.6</t>
  </si>
  <si>
    <t>２０２３年</t>
  </si>
  <si>
    <t>▲12.9</t>
  </si>
  <si>
    <t>5.0</t>
  </si>
  <si>
    <t>0.2</t>
  </si>
  <si>
    <t>20.4</t>
  </si>
  <si>
    <t>0.5</t>
  </si>
  <si>
    <t>7.2</t>
  </si>
  <si>
    <t>▲3.9</t>
  </si>
  <si>
    <t>▲17.6</t>
  </si>
  <si>
    <t>▲16.2</t>
  </si>
  <si>
    <t>▲4.0</t>
  </si>
  <si>
    <t>48.1</t>
  </si>
  <si>
    <t>11.2</t>
  </si>
  <si>
    <t>▲12.5</t>
  </si>
  <si>
    <t>5.3</t>
  </si>
  <si>
    <t>▲31.6</t>
  </si>
  <si>
    <t>8兆2890</t>
  </si>
  <si>
    <t>8兆7212</t>
  </si>
  <si>
    <t>1兆396</t>
  </si>
  <si>
    <t>▲5.4</t>
  </si>
  <si>
    <t>1兆474</t>
  </si>
  <si>
    <t>1兆2011</t>
  </si>
  <si>
    <t>16.7</t>
  </si>
  <si>
    <t>15.7</t>
  </si>
  <si>
    <t>▲7.2</t>
  </si>
  <si>
    <t>0.9</t>
  </si>
  <si>
    <t>▲4.9</t>
  </si>
  <si>
    <t>4.0</t>
  </si>
  <si>
    <t>▲16.8</t>
  </si>
  <si>
    <t>▲15.1</t>
  </si>
  <si>
    <t>4.2</t>
  </si>
  <si>
    <t>▲0.6</t>
  </si>
  <si>
    <t>21.4</t>
  </si>
  <si>
    <t>▲9.5</t>
  </si>
  <si>
    <t>▲7.8</t>
  </si>
  <si>
    <t>▲5.2</t>
  </si>
  <si>
    <t>▲2.6</t>
  </si>
  <si>
    <t>▲11.9</t>
  </si>
  <si>
    <t>6.1</t>
  </si>
  <si>
    <t>▲20.4</t>
  </si>
  <si>
    <t>▲6.8</t>
  </si>
  <si>
    <t>7.0</t>
  </si>
  <si>
    <t>▲14.4</t>
  </si>
  <si>
    <t>▲14.2</t>
  </si>
  <si>
    <t>▲1.8</t>
  </si>
  <si>
    <t>▲44.7</t>
  </si>
  <si>
    <t>1.3</t>
  </si>
  <si>
    <t>▲1.6</t>
  </si>
  <si>
    <t>7兆2920</t>
  </si>
  <si>
    <t>0.6</t>
  </si>
  <si>
    <t>▲9.8</t>
  </si>
  <si>
    <t>6.3</t>
  </si>
  <si>
    <t>▲1.7</t>
  </si>
  <si>
    <t>▲2.8</t>
  </si>
  <si>
    <t>1兆1980</t>
  </si>
  <si>
    <t>8.2</t>
  </si>
  <si>
    <t>43.8</t>
  </si>
  <si>
    <t>25.0</t>
  </si>
  <si>
    <t>21.7</t>
  </si>
  <si>
    <t>▲8.0</t>
  </si>
  <si>
    <t>8兆6739</t>
  </si>
  <si>
    <t>2.0</t>
  </si>
  <si>
    <t>▲11.1</t>
  </si>
  <si>
    <t>▲7.7</t>
  </si>
  <si>
    <t>▲6.0</t>
  </si>
  <si>
    <t>▲20.9</t>
  </si>
  <si>
    <t>▲2.9</t>
  </si>
  <si>
    <t>22.6</t>
  </si>
  <si>
    <t>▲1.2</t>
  </si>
  <si>
    <t>▲8.7</t>
  </si>
  <si>
    <t>▲7.3</t>
  </si>
  <si>
    <t>▲7.6</t>
  </si>
  <si>
    <t>▲26.1</t>
  </si>
  <si>
    <t>▲9.3</t>
  </si>
  <si>
    <t>8.4</t>
  </si>
  <si>
    <t>▲12.6</t>
  </si>
  <si>
    <t>▲16.7</t>
  </si>
  <si>
    <t>▲50.0</t>
  </si>
  <si>
    <t>▲16.3</t>
  </si>
  <si>
    <t>8兆7438</t>
  </si>
  <si>
    <t>8兆7007</t>
  </si>
  <si>
    <t>1.5</t>
  </si>
  <si>
    <t>▲1.5</t>
  </si>
  <si>
    <t>1兆1589</t>
  </si>
  <si>
    <t>▲6.6</t>
  </si>
  <si>
    <t>19.8</t>
  </si>
  <si>
    <t>32.5</t>
  </si>
  <si>
    <t>48.4</t>
  </si>
  <si>
    <t>0.4</t>
  </si>
  <si>
    <t>▲4.2</t>
  </si>
  <si>
    <t>▲1.4</t>
  </si>
  <si>
    <t>▲17.2</t>
  </si>
  <si>
    <t>▲20.5</t>
  </si>
  <si>
    <t>23.9</t>
  </si>
  <si>
    <t>1.8</t>
  </si>
  <si>
    <t>▲5.1</t>
  </si>
  <si>
    <t>0.8</t>
  </si>
  <si>
    <t>▲20.3</t>
  </si>
  <si>
    <t>▲26.0</t>
  </si>
  <si>
    <t>4.9</t>
  </si>
  <si>
    <t>3.5</t>
  </si>
  <si>
    <t>▲5.5</t>
  </si>
  <si>
    <t>▲14.5</t>
  </si>
  <si>
    <t>8兆7243</t>
  </si>
  <si>
    <t>8兆7906</t>
  </si>
  <si>
    <t>▲0.3</t>
  </si>
  <si>
    <t>▲13.6</t>
  </si>
  <si>
    <t>8.5</t>
  </si>
  <si>
    <t>11.1</t>
  </si>
  <si>
    <t>14.1</t>
  </si>
  <si>
    <t>▲2.0</t>
  </si>
  <si>
    <t>2.1</t>
  </si>
  <si>
    <t>▲5.9</t>
  </si>
  <si>
    <t>6.8</t>
  </si>
  <si>
    <t>▲15.0</t>
  </si>
  <si>
    <t>▲9.9</t>
  </si>
  <si>
    <t>▲4.4</t>
  </si>
  <si>
    <t>0.0</t>
  </si>
  <si>
    <t>▲5.7</t>
  </si>
  <si>
    <t>▲7.0</t>
  </si>
  <si>
    <t>▲13.8</t>
  </si>
  <si>
    <t>▲15.4</t>
  </si>
  <si>
    <t>▲19.2</t>
  </si>
  <si>
    <t>41.5</t>
  </si>
  <si>
    <t>▲33.2</t>
  </si>
  <si>
    <t>▲4.6</t>
  </si>
  <si>
    <t>▲6.5</t>
  </si>
  <si>
    <t>▲13.0</t>
  </si>
  <si>
    <t>3.9</t>
  </si>
  <si>
    <t>▲17.0</t>
  </si>
  <si>
    <t>▲10.2</t>
  </si>
  <si>
    <t>▲8.5</t>
  </si>
  <si>
    <t>▲16.1</t>
  </si>
  <si>
    <t>7兆9945</t>
  </si>
  <si>
    <t>8兆9323</t>
  </si>
  <si>
    <t>▲0.8</t>
  </si>
  <si>
    <t>▲17.7</t>
  </si>
  <si>
    <t>11.8</t>
  </si>
  <si>
    <t>▲3.3</t>
  </si>
  <si>
    <t>1兆388</t>
  </si>
  <si>
    <t>1兆2169</t>
  </si>
  <si>
    <t>1兆1289</t>
  </si>
  <si>
    <t>1兆364</t>
  </si>
  <si>
    <t>▲5.0</t>
  </si>
  <si>
    <t>20.7</t>
  </si>
  <si>
    <t>17.3</t>
  </si>
  <si>
    <t>▲9.0</t>
  </si>
  <si>
    <t>▲2.2</t>
  </si>
  <si>
    <t>▲0.9</t>
  </si>
  <si>
    <t>▲1.3</t>
  </si>
  <si>
    <t>▲6.1</t>
  </si>
  <si>
    <t>35.9</t>
  </si>
  <si>
    <t>▲38.3</t>
  </si>
  <si>
    <t>7.6</t>
  </si>
  <si>
    <t>5.8</t>
  </si>
  <si>
    <t>▲9.4</t>
  </si>
  <si>
    <t>8.3</t>
  </si>
  <si>
    <t>▲6.9</t>
  </si>
  <si>
    <t>▲21.8</t>
  </si>
  <si>
    <t>9.2</t>
  </si>
  <si>
    <t>9兆1991</t>
  </si>
  <si>
    <t>9兆1270</t>
  </si>
  <si>
    <t>4.3</t>
  </si>
  <si>
    <t>▲16.4</t>
  </si>
  <si>
    <t>1兆505</t>
  </si>
  <si>
    <t>1兆1113</t>
  </si>
  <si>
    <t>▲3.7</t>
  </si>
  <si>
    <t>10.7</t>
  </si>
  <si>
    <t>9.4</t>
  </si>
  <si>
    <t>▲4.3</t>
  </si>
  <si>
    <t>▲6.7</t>
  </si>
  <si>
    <t>17.6</t>
  </si>
  <si>
    <t>▲44.2</t>
  </si>
  <si>
    <t>2.4</t>
  </si>
  <si>
    <t>▲18.6</t>
  </si>
  <si>
    <t>1.0</t>
  </si>
  <si>
    <t>▲14.1</t>
  </si>
  <si>
    <t>▲14.0</t>
  </si>
  <si>
    <t>▲4.8</t>
  </si>
  <si>
    <t>▲14.3</t>
  </si>
  <si>
    <t>9兆1471</t>
  </si>
  <si>
    <t>9兆8081</t>
  </si>
  <si>
    <t>1.6</t>
  </si>
  <si>
    <t>1兆1724</t>
  </si>
  <si>
    <t>1兆5581</t>
  </si>
  <si>
    <t>10.9</t>
  </si>
  <si>
    <t>12.7</t>
  </si>
  <si>
    <t>▲10.0</t>
  </si>
  <si>
    <t>▲3.4</t>
  </si>
  <si>
    <t>2.2</t>
  </si>
  <si>
    <t>▲40.2</t>
  </si>
  <si>
    <t>▲4.7</t>
  </si>
  <si>
    <t>▲0.5</t>
  </si>
  <si>
    <t>▲21.4</t>
  </si>
  <si>
    <t>▲7.1</t>
  </si>
  <si>
    <t>▲8.4</t>
  </si>
  <si>
    <t>8兆8196</t>
  </si>
  <si>
    <t>9兆5999</t>
  </si>
  <si>
    <t>▲0.2</t>
  </si>
  <si>
    <t>7.4</t>
  </si>
  <si>
    <t>17.9</t>
  </si>
  <si>
    <t>9.0</t>
  </si>
  <si>
    <t>7.5</t>
  </si>
  <si>
    <t>（令和6年</t>
  </si>
  <si>
    <t>▲6.3</t>
  </si>
  <si>
    <t>55.8</t>
  </si>
  <si>
    <t>▲60.0</t>
  </si>
  <si>
    <t>1.2</t>
  </si>
  <si>
    <t>▲1.1</t>
  </si>
  <si>
    <t>▲26.9</t>
  </si>
  <si>
    <t>▲0.1</t>
  </si>
  <si>
    <t>▲10.3</t>
  </si>
  <si>
    <t>9兆6434</t>
  </si>
  <si>
    <t>9兆5745</t>
  </si>
  <si>
    <t>9.7</t>
  </si>
  <si>
    <t>5.4</t>
  </si>
  <si>
    <t>1兆1121</t>
  </si>
  <si>
    <t>3.3</t>
  </si>
  <si>
    <t>1兆4127</t>
  </si>
  <si>
    <t>1.9</t>
  </si>
  <si>
    <t>21.2</t>
  </si>
  <si>
    <t>11.7</t>
  </si>
  <si>
    <t>２０２４年</t>
  </si>
  <si>
    <t>2.3</t>
  </si>
  <si>
    <t>▲7.5</t>
  </si>
  <si>
    <t>▲3.5</t>
  </si>
  <si>
    <t>▲56.3</t>
  </si>
  <si>
    <t>2.8</t>
  </si>
  <si>
    <t>▲12.8</t>
  </si>
  <si>
    <t>▲17.3</t>
  </si>
  <si>
    <t>1兆1455</t>
  </si>
  <si>
    <t>1兆3591</t>
  </si>
  <si>
    <t>7.7</t>
  </si>
  <si>
    <t>▲8.1</t>
  </si>
  <si>
    <t>▲9.2</t>
  </si>
  <si>
    <t>15.2</t>
  </si>
  <si>
    <t>▲12.4</t>
  </si>
  <si>
    <t>7兆3328</t>
  </si>
  <si>
    <t>9兆931</t>
  </si>
  <si>
    <t>11.9</t>
  </si>
  <si>
    <t>▲9.6</t>
  </si>
  <si>
    <t>7.1</t>
  </si>
  <si>
    <t>▲0.1.</t>
  </si>
  <si>
    <t>▲2.1</t>
  </si>
  <si>
    <t>5.2</t>
  </si>
  <si>
    <t>0.7</t>
  </si>
  <si>
    <t>▲48.7</t>
  </si>
  <si>
    <t>1.1</t>
  </si>
  <si>
    <t>▲0.7</t>
  </si>
  <si>
    <t>▲7.4</t>
  </si>
  <si>
    <t>7.9</t>
  </si>
  <si>
    <t>▲3.8</t>
  </si>
  <si>
    <t>▲3.6</t>
  </si>
  <si>
    <t>19.6</t>
  </si>
  <si>
    <t>8兆2492</t>
  </si>
  <si>
    <t>8兆6270</t>
  </si>
  <si>
    <t>7.8</t>
  </si>
  <si>
    <t>14.0</t>
  </si>
  <si>
    <t>1兆3127</t>
  </si>
  <si>
    <t>4.1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</si>
</sst>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\%"/>
    <numFmt numFmtId="179" formatCode="\'\%"/>
    <numFmt numFmtId="180" formatCode="0_ "/>
    <numFmt numFmtId="181" formatCode="0_);[Red]\(0\)"/>
    <numFmt numFmtId="182" formatCode="0.0_ "/>
    <numFmt numFmtId="183" formatCode="#,##0.0;[Red]\-#,##0.0"/>
    <numFmt numFmtId="184" formatCode="#,##0.000;[Red]\-#,##0.000"/>
    <numFmt numFmtId="185" formatCode="#,##0.000_);[Red]\(#,##0.000\)"/>
    <numFmt numFmtId="186" formatCode="#,##0.0_);[Red]\(#,##0.0\)"/>
    <numFmt numFmtId="187" formatCode="&quot;¥&quot;#,##0_);[Red]\(&quot;¥&quot;#,##0\)"/>
    <numFmt numFmtId="188" formatCode="0.0"/>
    <numFmt numFmtId="189" formatCode="0.0;&quot;▲ &quot;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\(#,##0\)"/>
    <numFmt numFmtId="195" formatCode="#&quot;月&quot;\)"/>
    <numFmt numFmtId="196" formatCode="\(#&quot;月&quot;\)"/>
    <numFmt numFmtId="197" formatCode="#,##0_ "/>
    <numFmt numFmtId="198" formatCode="&quot;小&quot;&quot;売&quot;&quot;業&quot;&quot;販&quot;&quot;売&quot;&quot;額&quot;&quot;の&quot;&quot;基&quot;&quot;調&quot;&quot;判&quot;&quot;断&quot;\(#&quot;月分速報&quot;\)"/>
    <numFmt numFmtId="199" formatCode="&quot;小売業販売額の基調判断&quot;\(#&quot;月分速報&quot;\)"/>
    <numFmt numFmtId="200" formatCode="#,##0;&quot;▲ &quot;#,##0"/>
    <numFmt numFmtId="201" formatCode="#,##0&quot;   &quot;;[Red]&quot;-&quot;#,##0&quot;   &quot;"/>
    <numFmt numFmtId="202" formatCode="0.000000"/>
    <numFmt numFmtId="203" formatCode="0.00000"/>
    <numFmt numFmtId="204" formatCode="0.0000"/>
    <numFmt numFmtId="205" formatCode="0.00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HGSｺﾞｼｯｸM"/>
      <family val="3"/>
    </font>
    <font>
      <sz val="14"/>
      <name val="HGSｺﾞｼｯｸM"/>
      <family val="3"/>
    </font>
    <font>
      <sz val="11.5"/>
      <name val="HGSｺﾞｼｯｸM"/>
      <family val="3"/>
    </font>
    <font>
      <sz val="11"/>
      <name val="HGSｺﾞｼｯｸM"/>
      <family val="3"/>
    </font>
    <font>
      <sz val="12"/>
      <name val="HGSｺﾞｼｯｸM"/>
      <family val="3"/>
    </font>
    <font>
      <sz val="10"/>
      <name val="MS UI Gothic"/>
      <family val="3"/>
    </font>
    <font>
      <sz val="10.5"/>
      <name val="HGSｺﾞｼｯｸM"/>
      <family val="3"/>
    </font>
    <font>
      <sz val="20"/>
      <name val="HGSｺﾞｼｯｸM"/>
      <family val="3"/>
    </font>
    <font>
      <b/>
      <sz val="10"/>
      <name val="HGSｺﾞｼｯｸM"/>
      <family val="3"/>
    </font>
    <font>
      <b/>
      <sz val="11"/>
      <name val="ＭＳ Ｐゴシック"/>
      <family val="3"/>
    </font>
    <font>
      <sz val="8"/>
      <name val="HGSｺﾞｼｯｸM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SｺﾞｼｯｸM"/>
      <family val="3"/>
    </font>
    <font>
      <sz val="10"/>
      <color indexed="9"/>
      <name val="HGSｺﾞｼｯｸM"/>
      <family val="3"/>
    </font>
    <font>
      <u val="single"/>
      <sz val="11"/>
      <color indexed="12"/>
      <name val="HGSｺﾞｼｯｸM"/>
      <family val="3"/>
    </font>
    <font>
      <sz val="10"/>
      <color indexed="53"/>
      <name val="HGSｺﾞｼｯｸM"/>
      <family val="3"/>
    </font>
    <font>
      <sz val="11"/>
      <color indexed="53"/>
      <name val="HGSｺﾞｼｯｸM"/>
      <family val="3"/>
    </font>
    <font>
      <sz val="11.5"/>
      <color indexed="53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HGSｺﾞｼｯｸM"/>
      <family val="3"/>
    </font>
    <font>
      <sz val="10"/>
      <color theme="0"/>
      <name val="HGSｺﾞｼｯｸM"/>
      <family val="3"/>
    </font>
    <font>
      <u val="single"/>
      <sz val="11"/>
      <color theme="10"/>
      <name val="HGSｺﾞｼｯｸM"/>
      <family val="3"/>
    </font>
    <font>
      <sz val="10"/>
      <color theme="9"/>
      <name val="HGSｺﾞｼｯｸM"/>
      <family val="3"/>
    </font>
    <font>
      <u val="single"/>
      <sz val="11"/>
      <color theme="10"/>
      <name val="Calibri"/>
      <family val="3"/>
    </font>
    <font>
      <sz val="11"/>
      <color theme="9"/>
      <name val="HGSｺﾞｼｯｸM"/>
      <family val="3"/>
    </font>
    <font>
      <sz val="11.5"/>
      <color theme="9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/>
      <bottom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thin"/>
      <top style="medium"/>
      <bottom style="hair"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/>
      <right style="medium"/>
      <top style="thin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hair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/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hair"/>
    </border>
    <border>
      <left/>
      <right/>
      <top style="hair"/>
      <bottom style="medium"/>
    </border>
    <border>
      <left/>
      <right/>
      <top style="medium"/>
      <bottom style="hair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/>
      <bottom style="medium"/>
    </border>
    <border>
      <left/>
      <right style="medium"/>
      <top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hair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 style="thin"/>
      <bottom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/>
      <bottom style="thin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thin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</borders>
  <cellStyleXfs count="7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05">
    <xf numFmtId="0" fontId="0" fillId="0" borderId="0" xfId="0" applyAlignment="1">
      <alignment vertical="center"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left" vertical="center"/>
      <protection/>
    </xf>
    <xf numFmtId="0" fontId="3" fillId="0" borderId="0" xfId="63" applyFont="1" applyAlignment="1">
      <alignment horizontal="center" vertical="center"/>
      <protection/>
    </xf>
    <xf numFmtId="49" fontId="3" fillId="0" borderId="10" xfId="63" applyNumberFormat="1" applyFont="1" applyBorder="1" applyAlignment="1">
      <alignment horizontal="left" vertical="center"/>
      <protection/>
    </xf>
    <xf numFmtId="49" fontId="3" fillId="0" borderId="11" xfId="63" applyNumberFormat="1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right" vertical="center"/>
      <protection/>
    </xf>
    <xf numFmtId="0" fontId="3" fillId="0" borderId="13" xfId="63" applyFont="1" applyBorder="1">
      <alignment vertical="center"/>
      <protection/>
    </xf>
    <xf numFmtId="0" fontId="3" fillId="0" borderId="0" xfId="63" applyFont="1" applyBorder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5" xfId="63" applyFont="1" applyBorder="1">
      <alignment vertical="center"/>
      <protection/>
    </xf>
    <xf numFmtId="0" fontId="3" fillId="0" borderId="16" xfId="63" applyFont="1" applyBorder="1" applyAlignment="1">
      <alignment horizontal="right" vertical="center"/>
      <protection/>
    </xf>
    <xf numFmtId="0" fontId="3" fillId="0" borderId="17" xfId="63" applyFont="1" applyBorder="1">
      <alignment vertical="center"/>
      <protection/>
    </xf>
    <xf numFmtId="0" fontId="3" fillId="0" borderId="18" xfId="63" applyFont="1" applyBorder="1" applyAlignment="1">
      <alignment horizontal="center" vertical="center"/>
      <protection/>
    </xf>
    <xf numFmtId="0" fontId="3" fillId="0" borderId="18" xfId="63" applyFont="1" applyBorder="1">
      <alignment vertical="center"/>
      <protection/>
    </xf>
    <xf numFmtId="0" fontId="3" fillId="0" borderId="19" xfId="63" applyFont="1" applyBorder="1" applyAlignment="1">
      <alignment horizontal="left" vertical="center" shrinkToFit="1"/>
      <protection/>
    </xf>
    <xf numFmtId="49" fontId="3" fillId="0" borderId="0" xfId="63" applyNumberFormat="1" applyFont="1">
      <alignment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right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left" vertical="center"/>
      <protection/>
    </xf>
    <xf numFmtId="0" fontId="3" fillId="0" borderId="24" xfId="63" applyFont="1" applyBorder="1">
      <alignment vertical="center"/>
      <protection/>
    </xf>
    <xf numFmtId="0" fontId="3" fillId="0" borderId="11" xfId="63" applyFont="1" applyBorder="1">
      <alignment vertical="center"/>
      <protection/>
    </xf>
    <xf numFmtId="0" fontId="3" fillId="0" borderId="25" xfId="63" applyFont="1" applyBorder="1">
      <alignment vertical="center"/>
      <protection/>
    </xf>
    <xf numFmtId="0" fontId="3" fillId="0" borderId="26" xfId="63" applyFont="1" applyBorder="1">
      <alignment vertical="center"/>
      <protection/>
    </xf>
    <xf numFmtId="0" fontId="3" fillId="0" borderId="27" xfId="63" applyFont="1" applyBorder="1">
      <alignment vertical="center"/>
      <protection/>
    </xf>
    <xf numFmtId="0" fontId="3" fillId="0" borderId="28" xfId="63" applyFont="1" applyBorder="1">
      <alignment vertical="center"/>
      <protection/>
    </xf>
    <xf numFmtId="0" fontId="3" fillId="0" borderId="10" xfId="63" applyFont="1" applyBorder="1">
      <alignment vertical="center"/>
      <protection/>
    </xf>
    <xf numFmtId="0" fontId="44" fillId="0" borderId="29" xfId="43" applyBorder="1" applyAlignment="1" applyProtection="1">
      <alignment vertical="center"/>
      <protection/>
    </xf>
    <xf numFmtId="179" fontId="3" fillId="7" borderId="30" xfId="63" applyNumberFormat="1" applyFont="1" applyFill="1" applyBorder="1" applyAlignment="1" quotePrefix="1">
      <alignment horizontal="left" vertical="center"/>
      <protection/>
    </xf>
    <xf numFmtId="179" fontId="3" fillId="7" borderId="31" xfId="63" applyNumberFormat="1" applyFont="1" applyFill="1" applyBorder="1" applyAlignment="1" quotePrefix="1">
      <alignment horizontal="left" vertical="center"/>
      <protection/>
    </xf>
    <xf numFmtId="179" fontId="3" fillId="6" borderId="30" xfId="63" applyNumberFormat="1" applyFont="1" applyFill="1" applyBorder="1" applyAlignment="1" quotePrefix="1">
      <alignment horizontal="left" vertical="center"/>
      <protection/>
    </xf>
    <xf numFmtId="179" fontId="3" fillId="6" borderId="32" xfId="63" applyNumberFormat="1" applyFont="1" applyFill="1" applyBorder="1" applyAlignment="1" quotePrefix="1">
      <alignment horizontal="left" vertical="center"/>
      <protection/>
    </xf>
    <xf numFmtId="0" fontId="3" fillId="7" borderId="33" xfId="63" applyFont="1" applyFill="1" applyBorder="1">
      <alignment vertical="center"/>
      <protection/>
    </xf>
    <xf numFmtId="0" fontId="3" fillId="6" borderId="33" xfId="63" applyFont="1" applyFill="1" applyBorder="1">
      <alignment vertical="center"/>
      <protection/>
    </xf>
    <xf numFmtId="0" fontId="3" fillId="0" borderId="0" xfId="63" applyFont="1" applyFill="1" applyAlignment="1">
      <alignment horizontal="left"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179" fontId="3" fillId="0" borderId="0" xfId="63" applyNumberFormat="1" applyFont="1" applyFill="1" applyBorder="1" applyAlignment="1" quotePrefix="1">
      <alignment horizontal="left" vertical="center"/>
      <protection/>
    </xf>
    <xf numFmtId="179" fontId="3" fillId="0" borderId="0" xfId="63" applyNumberFormat="1" applyFont="1" applyFill="1" applyBorder="1" applyAlignment="1">
      <alignment horizontal="left" vertical="center"/>
      <protection/>
    </xf>
    <xf numFmtId="179" fontId="58" fillId="0" borderId="0" xfId="63" applyNumberFormat="1" applyFont="1" applyFill="1" applyBorder="1" applyAlignment="1" quotePrefix="1">
      <alignment horizontal="left" vertical="center"/>
      <protection/>
    </xf>
    <xf numFmtId="0" fontId="3" fillId="0" borderId="0" xfId="63" applyFont="1" applyFill="1">
      <alignment vertical="center"/>
      <protection/>
    </xf>
    <xf numFmtId="0" fontId="3" fillId="0" borderId="23" xfId="63" applyFont="1" applyFill="1" applyBorder="1" applyAlignment="1">
      <alignment horizontal="left" vertical="center"/>
      <protection/>
    </xf>
    <xf numFmtId="0" fontId="3" fillId="0" borderId="34" xfId="63" applyFont="1" applyFill="1" applyBorder="1">
      <alignment vertical="center"/>
      <protection/>
    </xf>
    <xf numFmtId="0" fontId="3" fillId="0" borderId="35" xfId="63" applyFont="1" applyFill="1" applyBorder="1">
      <alignment vertical="center"/>
      <protection/>
    </xf>
    <xf numFmtId="0" fontId="3" fillId="0" borderId="11" xfId="63" applyFont="1" applyFill="1" applyBorder="1">
      <alignment vertical="center"/>
      <protection/>
    </xf>
    <xf numFmtId="0" fontId="3" fillId="0" borderId="36" xfId="63" applyFont="1" applyFill="1" applyBorder="1">
      <alignment vertical="center"/>
      <protection/>
    </xf>
    <xf numFmtId="0" fontId="3" fillId="0" borderId="37" xfId="63" applyFont="1" applyFill="1" applyBorder="1">
      <alignment vertical="center"/>
      <protection/>
    </xf>
    <xf numFmtId="0" fontId="3" fillId="0" borderId="26" xfId="63" applyFont="1" applyFill="1" applyBorder="1">
      <alignment vertical="center"/>
      <protection/>
    </xf>
    <xf numFmtId="0" fontId="3" fillId="0" borderId="38" xfId="63" applyFont="1" applyFill="1" applyBorder="1">
      <alignment vertical="center"/>
      <protection/>
    </xf>
    <xf numFmtId="0" fontId="3" fillId="0" borderId="39" xfId="63" applyFont="1" applyFill="1" applyBorder="1">
      <alignment vertical="center"/>
      <protection/>
    </xf>
    <xf numFmtId="0" fontId="3" fillId="0" borderId="10" xfId="63" applyFont="1" applyFill="1" applyBorder="1">
      <alignment vertical="center"/>
      <protection/>
    </xf>
    <xf numFmtId="49" fontId="5" fillId="7" borderId="39" xfId="63" applyNumberFormat="1" applyFont="1" applyFill="1" applyBorder="1" applyAlignment="1">
      <alignment horizontal="right" vertical="center"/>
      <protection/>
    </xf>
    <xf numFmtId="49" fontId="5" fillId="6" borderId="35" xfId="63" applyNumberFormat="1" applyFont="1" applyFill="1" applyBorder="1" applyAlignment="1">
      <alignment horizontal="right" vertical="center"/>
      <protection/>
    </xf>
    <xf numFmtId="49" fontId="5" fillId="7" borderId="40" xfId="63" applyNumberFormat="1" applyFont="1" applyFill="1" applyBorder="1" applyAlignment="1">
      <alignment horizontal="right" vertical="center"/>
      <protection/>
    </xf>
    <xf numFmtId="0" fontId="3" fillId="0" borderId="41" xfId="63" applyFont="1" applyBorder="1" applyAlignment="1">
      <alignment horizontal="right" vertical="center"/>
      <protection/>
    </xf>
    <xf numFmtId="0" fontId="3" fillId="0" borderId="42" xfId="63" applyFont="1" applyBorder="1" applyAlignment="1">
      <alignment horizontal="right" vertical="center"/>
      <protection/>
    </xf>
    <xf numFmtId="0" fontId="3" fillId="0" borderId="43" xfId="63" applyFont="1" applyBorder="1">
      <alignment vertical="center"/>
      <protection/>
    </xf>
    <xf numFmtId="49" fontId="3" fillId="0" borderId="44" xfId="63" applyNumberFormat="1" applyFont="1" applyBorder="1" applyAlignment="1">
      <alignment horizontal="left" vertical="center"/>
      <protection/>
    </xf>
    <xf numFmtId="0" fontId="3" fillId="0" borderId="45" xfId="63" applyFont="1" applyFill="1" applyBorder="1" applyAlignment="1">
      <alignment horizontal="left" vertical="center"/>
      <protection/>
    </xf>
    <xf numFmtId="0" fontId="3" fillId="0" borderId="46" xfId="63" applyFont="1" applyFill="1" applyBorder="1" applyAlignment="1">
      <alignment horizontal="left" vertical="center"/>
      <protection/>
    </xf>
    <xf numFmtId="0" fontId="3" fillId="0" borderId="47" xfId="63" applyFont="1" applyFill="1" applyBorder="1">
      <alignment vertical="center"/>
      <protection/>
    </xf>
    <xf numFmtId="0" fontId="3" fillId="0" borderId="48" xfId="63" applyFont="1" applyBorder="1" applyAlignment="1">
      <alignment horizontal="center" vertical="center"/>
      <protection/>
    </xf>
    <xf numFmtId="38" fontId="6" fillId="0" borderId="34" xfId="49" applyFont="1" applyBorder="1" applyAlignment="1">
      <alignment horizontal="right" vertical="center"/>
    </xf>
    <xf numFmtId="49" fontId="5" fillId="7" borderId="35" xfId="63" applyNumberFormat="1" applyFont="1" applyFill="1" applyBorder="1" applyAlignment="1">
      <alignment horizontal="right" vertical="center"/>
      <protection/>
    </xf>
    <xf numFmtId="49" fontId="3" fillId="0" borderId="49" xfId="63" applyNumberFormat="1" applyFont="1" applyBorder="1" applyAlignment="1">
      <alignment horizontal="left" vertical="center"/>
      <protection/>
    </xf>
    <xf numFmtId="49" fontId="5" fillId="6" borderId="40" xfId="63" applyNumberFormat="1" applyFont="1" applyFill="1" applyBorder="1" applyAlignment="1">
      <alignment horizontal="right" vertical="center"/>
      <protection/>
    </xf>
    <xf numFmtId="49" fontId="5" fillId="6" borderId="39" xfId="63" applyNumberFormat="1" applyFont="1" applyFill="1" applyBorder="1" applyAlignment="1">
      <alignment horizontal="right" vertical="center"/>
      <protection/>
    </xf>
    <xf numFmtId="49" fontId="3" fillId="0" borderId="50" xfId="63" applyNumberFormat="1" applyFont="1" applyBorder="1" applyAlignment="1">
      <alignment horizontal="left" vertical="center"/>
      <protection/>
    </xf>
    <xf numFmtId="38" fontId="6" fillId="0" borderId="38" xfId="49" applyFont="1" applyBorder="1" applyAlignment="1">
      <alignment horizontal="right" vertical="center"/>
    </xf>
    <xf numFmtId="49" fontId="3" fillId="0" borderId="26" xfId="63" applyNumberFormat="1" applyFont="1" applyBorder="1" applyAlignment="1">
      <alignment horizontal="left" vertical="center"/>
      <protection/>
    </xf>
    <xf numFmtId="49" fontId="5" fillId="7" borderId="37" xfId="63" applyNumberFormat="1" applyFont="1" applyFill="1" applyBorder="1" applyAlignment="1">
      <alignment horizontal="right" vertical="center"/>
      <protection/>
    </xf>
    <xf numFmtId="49" fontId="3" fillId="0" borderId="11" xfId="63" applyNumberFormat="1" applyFont="1" applyFill="1" applyBorder="1" applyAlignment="1">
      <alignment horizontal="left" vertical="center"/>
      <protection/>
    </xf>
    <xf numFmtId="49" fontId="3" fillId="0" borderId="19" xfId="63" applyNumberFormat="1" applyFont="1" applyBorder="1" applyAlignment="1">
      <alignment horizontal="left" vertical="center"/>
      <protection/>
    </xf>
    <xf numFmtId="179" fontId="3" fillId="7" borderId="32" xfId="63" applyNumberFormat="1" applyFont="1" applyFill="1" applyBorder="1" applyAlignment="1" quotePrefix="1">
      <alignment horizontal="left" vertical="center"/>
      <protection/>
    </xf>
    <xf numFmtId="179" fontId="3" fillId="6" borderId="32" xfId="63" applyNumberFormat="1" applyFont="1" applyFill="1" applyBorder="1" applyAlignment="1">
      <alignment horizontal="left" vertical="center"/>
      <protection/>
    </xf>
    <xf numFmtId="179" fontId="3" fillId="6" borderId="31" xfId="63" applyNumberFormat="1" applyFont="1" applyFill="1" applyBorder="1" applyAlignment="1" quotePrefix="1">
      <alignment horizontal="left" vertical="center"/>
      <protection/>
    </xf>
    <xf numFmtId="179" fontId="3" fillId="7" borderId="51" xfId="63" applyNumberFormat="1" applyFont="1" applyFill="1" applyBorder="1" applyAlignment="1" quotePrefix="1">
      <alignment horizontal="left" vertical="center"/>
      <protection/>
    </xf>
    <xf numFmtId="179" fontId="3" fillId="7" borderId="52" xfId="63" applyNumberFormat="1" applyFont="1" applyFill="1" applyBorder="1" applyAlignment="1" quotePrefix="1">
      <alignment horizontal="left" vertical="center"/>
      <protection/>
    </xf>
    <xf numFmtId="0" fontId="3" fillId="0" borderId="38" xfId="63" applyFont="1" applyBorder="1" applyAlignment="1">
      <alignment vertical="center"/>
      <protection/>
    </xf>
    <xf numFmtId="0" fontId="3" fillId="0" borderId="44" xfId="63" applyFont="1" applyBorder="1" applyAlignment="1">
      <alignment horizontal="left" vertical="center"/>
      <protection/>
    </xf>
    <xf numFmtId="0" fontId="3" fillId="0" borderId="0" xfId="63" applyNumberFormat="1" applyFont="1">
      <alignment vertical="center"/>
      <protection/>
    </xf>
    <xf numFmtId="0" fontId="6" fillId="0" borderId="53" xfId="63" applyNumberFormat="1" applyFont="1" applyBorder="1" applyAlignment="1">
      <alignment horizontal="center" vertical="center"/>
      <protection/>
    </xf>
    <xf numFmtId="0" fontId="3" fillId="0" borderId="54" xfId="63" applyFont="1" applyBorder="1" applyAlignment="1">
      <alignment horizontal="right" vertical="center"/>
      <protection/>
    </xf>
    <xf numFmtId="0" fontId="3" fillId="0" borderId="16" xfId="63" applyFont="1" applyBorder="1" applyAlignment="1">
      <alignment horizontal="left" vertical="center"/>
      <protection/>
    </xf>
    <xf numFmtId="0" fontId="3" fillId="0" borderId="47" xfId="63" applyFont="1" applyBorder="1" applyAlignment="1">
      <alignment horizontal="right" vertical="center"/>
      <protection/>
    </xf>
    <xf numFmtId="0" fontId="3" fillId="0" borderId="19" xfId="63" applyFont="1" applyBorder="1" applyAlignment="1">
      <alignment horizontal="left" vertical="center"/>
      <protection/>
    </xf>
    <xf numFmtId="195" fontId="0" fillId="0" borderId="10" xfId="0" applyNumberFormat="1" applyBorder="1" applyAlignment="1">
      <alignment horizontal="left" vertical="center"/>
    </xf>
    <xf numFmtId="0" fontId="3" fillId="0" borderId="34" xfId="63" applyFont="1" applyFill="1" applyBorder="1" applyAlignment="1">
      <alignment horizontal="left" vertical="center"/>
      <protection/>
    </xf>
    <xf numFmtId="195" fontId="0" fillId="0" borderId="11" xfId="0" applyNumberFormat="1" applyBorder="1" applyAlignment="1">
      <alignment horizontal="left" vertical="center"/>
    </xf>
    <xf numFmtId="195" fontId="0" fillId="0" borderId="26" xfId="0" applyNumberFormat="1" applyBorder="1" applyAlignment="1">
      <alignment horizontal="left" vertical="center"/>
    </xf>
    <xf numFmtId="196" fontId="0" fillId="0" borderId="10" xfId="0" applyNumberFormat="1" applyBorder="1" applyAlignment="1">
      <alignment horizontal="left" vertical="center"/>
    </xf>
    <xf numFmtId="196" fontId="3" fillId="0" borderId="39" xfId="0" applyNumberFormat="1" applyFont="1" applyBorder="1" applyAlignment="1">
      <alignment horizontal="left" vertical="center"/>
    </xf>
    <xf numFmtId="196" fontId="3" fillId="0" borderId="35" xfId="0" applyNumberFormat="1" applyFont="1" applyBorder="1" applyAlignment="1">
      <alignment horizontal="left" vertical="center"/>
    </xf>
    <xf numFmtId="196" fontId="3" fillId="0" borderId="37" xfId="0" applyNumberFormat="1" applyFont="1" applyBorder="1" applyAlignment="1">
      <alignment horizontal="left" vertical="center"/>
    </xf>
    <xf numFmtId="196" fontId="3" fillId="0" borderId="55" xfId="0" applyNumberFormat="1" applyFont="1" applyBorder="1" applyAlignment="1">
      <alignment horizontal="left" vertical="center"/>
    </xf>
    <xf numFmtId="0" fontId="6" fillId="0" borderId="56" xfId="63" applyNumberFormat="1" applyFont="1" applyBorder="1" applyAlignment="1">
      <alignment horizontal="center" vertical="center"/>
      <protection/>
    </xf>
    <xf numFmtId="0" fontId="6" fillId="0" borderId="55" xfId="63" applyNumberFormat="1" applyFont="1" applyBorder="1" applyAlignment="1">
      <alignment horizontal="center" vertical="center"/>
      <protection/>
    </xf>
    <xf numFmtId="0" fontId="59" fillId="0" borderId="0" xfId="63" applyFont="1">
      <alignment vertical="center"/>
      <protection/>
    </xf>
    <xf numFmtId="179" fontId="44" fillId="0" borderId="0" xfId="43" applyNumberFormat="1" applyFill="1" applyBorder="1" applyAlignment="1" applyProtection="1" quotePrefix="1">
      <alignment horizontal="left" vertical="center"/>
      <protection/>
    </xf>
    <xf numFmtId="0" fontId="8" fillId="0" borderId="0" xfId="63" applyFont="1">
      <alignment vertical="center"/>
      <protection/>
    </xf>
    <xf numFmtId="0" fontId="8" fillId="0" borderId="0" xfId="63" applyNumberFormat="1" applyFont="1">
      <alignment vertical="center"/>
      <protection/>
    </xf>
    <xf numFmtId="0" fontId="60" fillId="0" borderId="0" xfId="43" applyFont="1" applyBorder="1" applyAlignment="1" applyProtection="1">
      <alignment vertical="center"/>
      <protection/>
    </xf>
    <xf numFmtId="0" fontId="3" fillId="0" borderId="0" xfId="63" applyNumberFormat="1" applyFont="1" applyBorder="1">
      <alignment vertical="center"/>
      <protection/>
    </xf>
    <xf numFmtId="49" fontId="5" fillId="6" borderId="37" xfId="63" applyNumberFormat="1" applyFont="1" applyFill="1" applyBorder="1" applyAlignment="1">
      <alignment horizontal="right" vertical="center"/>
      <protection/>
    </xf>
    <xf numFmtId="0" fontId="3" fillId="0" borderId="57" xfId="63" applyFont="1" applyBorder="1" applyAlignment="1">
      <alignment horizontal="center" vertical="center"/>
      <protection/>
    </xf>
    <xf numFmtId="199" fontId="60" fillId="0" borderId="0" xfId="43" applyNumberFormat="1" applyFont="1" applyBorder="1" applyAlignment="1" applyProtection="1">
      <alignment horizontal="left" vertical="center"/>
      <protection/>
    </xf>
    <xf numFmtId="0" fontId="44" fillId="0" borderId="44" xfId="43" applyBorder="1" applyAlignment="1" applyProtection="1">
      <alignment vertical="center"/>
      <protection/>
    </xf>
    <xf numFmtId="0" fontId="44" fillId="0" borderId="16" xfId="43" applyBorder="1" applyAlignment="1" applyProtection="1">
      <alignment vertical="center"/>
      <protection/>
    </xf>
    <xf numFmtId="0" fontId="10" fillId="0" borderId="0" xfId="63" applyFont="1">
      <alignment vertical="center"/>
      <protection/>
    </xf>
    <xf numFmtId="0" fontId="44" fillId="0" borderId="0" xfId="43" applyFill="1" applyAlignment="1" applyProtection="1">
      <alignment vertical="center"/>
      <protection/>
    </xf>
    <xf numFmtId="0" fontId="11" fillId="0" borderId="58" xfId="63" applyFont="1" applyBorder="1" applyAlignment="1">
      <alignment horizontal="center" vertical="center"/>
      <protection/>
    </xf>
    <xf numFmtId="0" fontId="12" fillId="0" borderId="59" xfId="0" applyFont="1" applyFill="1" applyBorder="1" applyAlignment="1">
      <alignment vertical="center"/>
    </xf>
    <xf numFmtId="0" fontId="3" fillId="0" borderId="0" xfId="63" applyFont="1" applyBorder="1" applyAlignment="1">
      <alignment horizontal="left" vertical="center"/>
      <protection/>
    </xf>
    <xf numFmtId="49" fontId="5" fillId="6" borderId="47" xfId="63" applyNumberFormat="1" applyFont="1" applyFill="1" applyBorder="1" applyAlignment="1">
      <alignment horizontal="right" vertical="center"/>
      <protection/>
    </xf>
    <xf numFmtId="179" fontId="3" fillId="6" borderId="60" xfId="63" applyNumberFormat="1" applyFont="1" applyFill="1" applyBorder="1" applyAlignment="1" quotePrefix="1">
      <alignment horizontal="left" vertical="center"/>
      <protection/>
    </xf>
    <xf numFmtId="0" fontId="61" fillId="0" borderId="0" xfId="63" applyFont="1">
      <alignment vertical="center"/>
      <protection/>
    </xf>
    <xf numFmtId="0" fontId="3" fillId="0" borderId="54" xfId="63" applyFont="1" applyBorder="1" applyAlignment="1">
      <alignment vertical="center"/>
      <protection/>
    </xf>
    <xf numFmtId="0" fontId="3" fillId="0" borderId="56" xfId="63" applyFont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3" fillId="0" borderId="47" xfId="63" applyFont="1" applyBorder="1" applyAlignment="1">
      <alignment vertical="center"/>
      <protection/>
    </xf>
    <xf numFmtId="0" fontId="3" fillId="0" borderId="55" xfId="63" applyFont="1" applyBorder="1" applyAlignment="1">
      <alignment vertical="center"/>
      <protection/>
    </xf>
    <xf numFmtId="0" fontId="0" fillId="0" borderId="19" xfId="0" applyBorder="1" applyAlignment="1">
      <alignment vertical="center"/>
    </xf>
    <xf numFmtId="0" fontId="9" fillId="0" borderId="61" xfId="0" applyFont="1" applyBorder="1" applyAlignment="1">
      <alignment horizontal="left" vertical="center"/>
    </xf>
    <xf numFmtId="199" fontId="44" fillId="0" borderId="62" xfId="43" applyNumberFormat="1" applyBorder="1" applyAlignment="1" applyProtection="1">
      <alignment horizontal="left" vertical="center"/>
      <protection/>
    </xf>
    <xf numFmtId="49" fontId="3" fillId="0" borderId="63" xfId="63" applyNumberFormat="1" applyFont="1" applyBorder="1" applyAlignment="1">
      <alignment horizontal="center"/>
      <protection/>
    </xf>
    <xf numFmtId="49" fontId="5" fillId="6" borderId="0" xfId="63" applyNumberFormat="1" applyFont="1" applyFill="1" applyBorder="1" applyAlignment="1">
      <alignment horizontal="right" vertical="center"/>
      <protection/>
    </xf>
    <xf numFmtId="179" fontId="3" fillId="6" borderId="64" xfId="63" applyNumberFormat="1" applyFont="1" applyFill="1" applyBorder="1" applyAlignment="1" quotePrefix="1">
      <alignment horizontal="left" vertical="center"/>
      <protection/>
    </xf>
    <xf numFmtId="38" fontId="6" fillId="0" borderId="34" xfId="49" applyFont="1" applyFill="1" applyBorder="1" applyAlignment="1">
      <alignment horizontal="right" vertical="center"/>
    </xf>
    <xf numFmtId="38" fontId="6" fillId="0" borderId="38" xfId="49" applyFont="1" applyFill="1" applyBorder="1" applyAlignment="1">
      <alignment horizontal="right" vertical="center"/>
    </xf>
    <xf numFmtId="179" fontId="13" fillId="0" borderId="0" xfId="63" applyNumberFormat="1" applyFont="1" applyFill="1" applyBorder="1" applyAlignment="1" quotePrefix="1">
      <alignment horizontal="left" vertical="center"/>
      <protection/>
    </xf>
    <xf numFmtId="38" fontId="6" fillId="0" borderId="41" xfId="49" applyFont="1" applyFill="1" applyBorder="1" applyAlignment="1">
      <alignment horizontal="right" vertical="center"/>
    </xf>
    <xf numFmtId="38" fontId="6" fillId="0" borderId="12" xfId="49" applyFont="1" applyBorder="1" applyAlignment="1">
      <alignment horizontal="right" vertical="center"/>
    </xf>
    <xf numFmtId="38" fontId="6" fillId="0" borderId="12" xfId="49" applyFont="1" applyFill="1" applyBorder="1" applyAlignment="1">
      <alignment horizontal="right" vertical="center"/>
    </xf>
    <xf numFmtId="38" fontId="6" fillId="0" borderId="65" xfId="49" applyFont="1" applyBorder="1" applyAlignment="1">
      <alignment horizontal="right" vertical="center"/>
    </xf>
    <xf numFmtId="38" fontId="6" fillId="0" borderId="13" xfId="49" applyFont="1" applyBorder="1" applyAlignment="1">
      <alignment horizontal="right" vertical="center"/>
    </xf>
    <xf numFmtId="38" fontId="6" fillId="0" borderId="65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34" xfId="49" applyNumberFormat="1" applyFont="1" applyBorder="1" applyAlignment="1">
      <alignment horizontal="right" vertical="center"/>
    </xf>
    <xf numFmtId="38" fontId="6" fillId="0" borderId="12" xfId="49" applyNumberFormat="1" applyFont="1" applyBorder="1" applyAlignment="1">
      <alignment horizontal="right" vertical="center"/>
    </xf>
    <xf numFmtId="38" fontId="6" fillId="0" borderId="41" xfId="49" applyFont="1" applyBorder="1" applyAlignment="1">
      <alignment horizontal="right" vertical="center"/>
    </xf>
    <xf numFmtId="179" fontId="3" fillId="6" borderId="52" xfId="63" applyNumberFormat="1" applyFont="1" applyFill="1" applyBorder="1" applyAlignment="1">
      <alignment horizontal="left" vertical="center"/>
      <protection/>
    </xf>
    <xf numFmtId="183" fontId="6" fillId="0" borderId="54" xfId="49" applyNumberFormat="1" applyFont="1" applyBorder="1" applyAlignment="1">
      <alignment horizontal="right" vertical="center"/>
    </xf>
    <xf numFmtId="0" fontId="9" fillId="0" borderId="66" xfId="0" applyFont="1" applyBorder="1" applyAlignment="1">
      <alignment horizontal="left" vertical="center"/>
    </xf>
    <xf numFmtId="0" fontId="62" fillId="0" borderId="67" xfId="43" applyFont="1" applyBorder="1" applyAlignment="1" applyProtection="1">
      <alignment vertical="center"/>
      <protection/>
    </xf>
    <xf numFmtId="0" fontId="44" fillId="0" borderId="18" xfId="43" applyBorder="1" applyAlignment="1" applyProtection="1">
      <alignment vertical="center"/>
      <protection/>
    </xf>
    <xf numFmtId="0" fontId="3" fillId="0" borderId="34" xfId="63" applyFont="1" applyBorder="1" applyAlignment="1">
      <alignment vertical="center"/>
      <protection/>
    </xf>
    <xf numFmtId="0" fontId="3" fillId="0" borderId="35" xfId="63" applyFont="1" applyBorder="1" applyAlignment="1">
      <alignment vertical="center"/>
      <protection/>
    </xf>
    <xf numFmtId="0" fontId="3" fillId="0" borderId="39" xfId="63" applyFont="1" applyBorder="1" applyAlignment="1">
      <alignment vertical="center"/>
      <protection/>
    </xf>
    <xf numFmtId="38" fontId="6" fillId="0" borderId="47" xfId="49" applyFont="1" applyFill="1" applyBorder="1" applyAlignment="1">
      <alignment horizontal="right" vertical="center"/>
    </xf>
    <xf numFmtId="179" fontId="3" fillId="6" borderId="60" xfId="63" applyNumberFormat="1" applyFont="1" applyFill="1" applyBorder="1" applyAlignment="1">
      <alignment horizontal="left" vertical="center"/>
      <protection/>
    </xf>
    <xf numFmtId="196" fontId="3" fillId="0" borderId="11" xfId="0" applyNumberFormat="1" applyFont="1" applyBorder="1" applyAlignment="1">
      <alignment horizontal="left" vertical="center"/>
    </xf>
    <xf numFmtId="196" fontId="3" fillId="0" borderId="10" xfId="0" applyNumberFormat="1" applyFont="1" applyBorder="1" applyAlignment="1">
      <alignment horizontal="left" vertical="center"/>
    </xf>
    <xf numFmtId="179" fontId="3" fillId="6" borderId="52" xfId="63" applyNumberFormat="1" applyFont="1" applyFill="1" applyBorder="1" applyAlignment="1" quotePrefix="1">
      <alignment horizontal="left" vertical="center"/>
      <protection/>
    </xf>
    <xf numFmtId="49" fontId="5" fillId="7" borderId="54" xfId="63" applyNumberFormat="1" applyFont="1" applyFill="1" applyBorder="1" applyAlignment="1">
      <alignment horizontal="right" vertical="center"/>
      <protection/>
    </xf>
    <xf numFmtId="179" fontId="3" fillId="7" borderId="68" xfId="63" applyNumberFormat="1" applyFont="1" applyFill="1" applyBorder="1" applyAlignment="1" quotePrefix="1">
      <alignment horizontal="left" vertical="center"/>
      <protection/>
    </xf>
    <xf numFmtId="0" fontId="3" fillId="0" borderId="14" xfId="63" applyFont="1" applyFill="1" applyBorder="1">
      <alignment vertical="center"/>
      <protection/>
    </xf>
    <xf numFmtId="0" fontId="0" fillId="0" borderId="46" xfId="0" applyFill="1" applyBorder="1" applyAlignment="1">
      <alignment vertical="center"/>
    </xf>
    <xf numFmtId="195" fontId="0" fillId="0" borderId="19" xfId="0" applyNumberFormat="1" applyBorder="1" applyAlignment="1">
      <alignment horizontal="left" vertical="center"/>
    </xf>
    <xf numFmtId="0" fontId="3" fillId="0" borderId="69" xfId="63" applyFont="1" applyFill="1" applyBorder="1">
      <alignment vertical="center"/>
      <protection/>
    </xf>
    <xf numFmtId="0" fontId="3" fillId="0" borderId="70" xfId="63" applyFont="1" applyFill="1" applyBorder="1">
      <alignment vertical="center"/>
      <protection/>
    </xf>
    <xf numFmtId="0" fontId="3" fillId="0" borderId="71" xfId="63" applyFont="1" applyFill="1" applyBorder="1">
      <alignment vertical="center"/>
      <protection/>
    </xf>
    <xf numFmtId="38" fontId="6" fillId="0" borderId="69" xfId="49" applyFont="1" applyFill="1" applyBorder="1" applyAlignment="1">
      <alignment horizontal="right" vertical="center"/>
    </xf>
    <xf numFmtId="49" fontId="3" fillId="0" borderId="71" xfId="63" applyNumberFormat="1" applyFont="1" applyBorder="1" applyAlignment="1">
      <alignment horizontal="left" vertical="center"/>
      <protection/>
    </xf>
    <xf numFmtId="49" fontId="5" fillId="7" borderId="72" xfId="63" applyNumberFormat="1" applyFont="1" applyFill="1" applyBorder="1" applyAlignment="1">
      <alignment horizontal="right" vertical="center"/>
      <protection/>
    </xf>
    <xf numFmtId="179" fontId="3" fillId="7" borderId="73" xfId="63" applyNumberFormat="1" applyFont="1" applyFill="1" applyBorder="1" applyAlignment="1" quotePrefix="1">
      <alignment horizontal="left" vertical="center"/>
      <protection/>
    </xf>
    <xf numFmtId="179" fontId="3" fillId="7" borderId="32" xfId="63" applyNumberFormat="1" applyFont="1" applyFill="1" applyBorder="1" applyAlignment="1">
      <alignment horizontal="left" vertical="center"/>
      <protection/>
    </xf>
    <xf numFmtId="49" fontId="5" fillId="7" borderId="34" xfId="63" applyNumberFormat="1" applyFont="1" applyFill="1" applyBorder="1" applyAlignment="1">
      <alignment horizontal="right" vertical="center"/>
      <protection/>
    </xf>
    <xf numFmtId="0" fontId="5" fillId="7" borderId="35" xfId="63" applyNumberFormat="1" applyFont="1" applyFill="1" applyBorder="1" applyAlignment="1" quotePrefix="1">
      <alignment horizontal="right" vertical="center"/>
      <protection/>
    </xf>
    <xf numFmtId="188" fontId="5" fillId="7" borderId="40" xfId="63" applyNumberFormat="1" applyFont="1" applyFill="1" applyBorder="1" applyAlignment="1">
      <alignment horizontal="right" vertical="center"/>
      <protection/>
    </xf>
    <xf numFmtId="179" fontId="3" fillId="7" borderId="31" xfId="63" applyNumberFormat="1" applyFont="1" applyFill="1" applyBorder="1" applyAlignment="1">
      <alignment horizontal="left" vertical="center"/>
      <protection/>
    </xf>
    <xf numFmtId="0" fontId="59" fillId="0" borderId="0" xfId="63" applyNumberFormat="1" applyFont="1">
      <alignment vertical="center"/>
      <protection/>
    </xf>
    <xf numFmtId="49" fontId="5" fillId="7" borderId="38" xfId="63" applyNumberFormat="1" applyFont="1" applyFill="1" applyBorder="1" applyAlignment="1">
      <alignment horizontal="right" vertical="center"/>
      <protection/>
    </xf>
    <xf numFmtId="38" fontId="61" fillId="0" borderId="0" xfId="49" applyFont="1" applyAlignment="1">
      <alignment vertical="center"/>
    </xf>
    <xf numFmtId="38" fontId="6" fillId="0" borderId="47" xfId="49" applyFont="1" applyBorder="1" applyAlignment="1">
      <alignment horizontal="right" vertical="center"/>
    </xf>
    <xf numFmtId="179" fontId="3" fillId="6" borderId="30" xfId="63" applyNumberFormat="1" applyFont="1" applyFill="1" applyBorder="1" applyAlignment="1">
      <alignment horizontal="left" vertical="center"/>
      <protection/>
    </xf>
    <xf numFmtId="179" fontId="3" fillId="6" borderId="51" xfId="63" applyNumberFormat="1" applyFont="1" applyFill="1" applyBorder="1" applyAlignment="1" quotePrefix="1">
      <alignment horizontal="left" vertical="center"/>
      <protection/>
    </xf>
    <xf numFmtId="49" fontId="5" fillId="6" borderId="14" xfId="63" applyNumberFormat="1" applyFont="1" applyFill="1" applyBorder="1" applyAlignment="1">
      <alignment horizontal="right" vertical="center"/>
      <protection/>
    </xf>
    <xf numFmtId="49" fontId="5" fillId="6" borderId="69" xfId="63" applyNumberFormat="1" applyFont="1" applyFill="1" applyBorder="1" applyAlignment="1">
      <alignment horizontal="right" vertical="center"/>
      <protection/>
    </xf>
    <xf numFmtId="179" fontId="3" fillId="6" borderId="74" xfId="63" applyNumberFormat="1" applyFont="1" applyFill="1" applyBorder="1" applyAlignment="1">
      <alignment horizontal="left" vertical="center"/>
      <protection/>
    </xf>
    <xf numFmtId="0" fontId="3" fillId="0" borderId="75" xfId="63" applyFont="1" applyFill="1" applyBorder="1" applyAlignment="1">
      <alignment horizontal="left" vertical="center"/>
      <protection/>
    </xf>
    <xf numFmtId="196" fontId="59" fillId="0" borderId="39" xfId="0" applyNumberFormat="1" applyFont="1" applyBorder="1" applyAlignment="1">
      <alignment horizontal="left" vertical="center"/>
    </xf>
    <xf numFmtId="49" fontId="3" fillId="0" borderId="10" xfId="63" applyNumberFormat="1" applyFont="1" applyFill="1" applyBorder="1" applyAlignment="1">
      <alignment horizontal="left" vertical="center"/>
      <protection/>
    </xf>
    <xf numFmtId="38" fontId="63" fillId="0" borderId="34" xfId="49" applyFont="1" applyBorder="1" applyAlignment="1">
      <alignment horizontal="right" vertical="center"/>
    </xf>
    <xf numFmtId="38" fontId="63" fillId="0" borderId="38" xfId="49" applyFont="1" applyBorder="1" applyAlignment="1">
      <alignment horizontal="right" vertical="center"/>
    </xf>
    <xf numFmtId="38" fontId="63" fillId="0" borderId="36" xfId="49" applyFont="1" applyBorder="1" applyAlignment="1">
      <alignment horizontal="right" vertical="center"/>
    </xf>
    <xf numFmtId="49" fontId="5" fillId="6" borderId="36" xfId="63" applyNumberFormat="1" applyFont="1" applyFill="1" applyBorder="1" applyAlignment="1">
      <alignment horizontal="right" vertical="center"/>
      <protection/>
    </xf>
    <xf numFmtId="0" fontId="61" fillId="0" borderId="0" xfId="63" applyFont="1" applyBorder="1">
      <alignment vertical="center"/>
      <protection/>
    </xf>
    <xf numFmtId="49" fontId="5" fillId="7" borderId="0" xfId="63" applyNumberFormat="1" applyFont="1" applyFill="1" applyBorder="1" applyAlignment="1">
      <alignment horizontal="right" vertical="center"/>
      <protection/>
    </xf>
    <xf numFmtId="179" fontId="3" fillId="7" borderId="64" xfId="63" applyNumberFormat="1" applyFont="1" applyFill="1" applyBorder="1" applyAlignment="1" quotePrefix="1">
      <alignment horizontal="left" vertical="center"/>
      <protection/>
    </xf>
    <xf numFmtId="49" fontId="5" fillId="7" borderId="14" xfId="63" applyNumberFormat="1" applyFont="1" applyFill="1" applyBorder="1" applyAlignment="1">
      <alignment horizontal="right" vertical="center"/>
      <protection/>
    </xf>
    <xf numFmtId="179" fontId="3" fillId="7" borderId="30" xfId="63" applyNumberFormat="1" applyFont="1" applyFill="1" applyBorder="1" applyAlignment="1">
      <alignment horizontal="left" vertical="center"/>
      <protection/>
    </xf>
    <xf numFmtId="179" fontId="3" fillId="7" borderId="52" xfId="63" applyNumberFormat="1" applyFont="1" applyFill="1" applyBorder="1" applyAlignment="1">
      <alignment horizontal="left" vertical="center"/>
      <protection/>
    </xf>
    <xf numFmtId="49" fontId="5" fillId="6" borderId="72" xfId="63" applyNumberFormat="1" applyFont="1" applyFill="1" applyBorder="1" applyAlignment="1">
      <alignment horizontal="right" vertical="center"/>
      <protection/>
    </xf>
    <xf numFmtId="179" fontId="3" fillId="6" borderId="73" xfId="63" applyNumberFormat="1" applyFont="1" applyFill="1" applyBorder="1" applyAlignment="1" quotePrefix="1">
      <alignment horizontal="left" vertical="center"/>
      <protection/>
    </xf>
    <xf numFmtId="49" fontId="5" fillId="7" borderId="47" xfId="63" applyNumberFormat="1" applyFont="1" applyFill="1" applyBorder="1" applyAlignment="1">
      <alignment horizontal="right" vertical="center"/>
      <protection/>
    </xf>
    <xf numFmtId="179" fontId="3" fillId="7" borderId="60" xfId="63" applyNumberFormat="1" applyFont="1" applyFill="1" applyBorder="1" applyAlignment="1" quotePrefix="1">
      <alignment horizontal="left" vertical="center"/>
      <protection/>
    </xf>
    <xf numFmtId="49" fontId="5" fillId="6" borderId="54" xfId="63" applyNumberFormat="1" applyFont="1" applyFill="1" applyBorder="1" applyAlignment="1">
      <alignment horizontal="right" vertical="center"/>
      <protection/>
    </xf>
    <xf numFmtId="179" fontId="3" fillId="6" borderId="68" xfId="63" applyNumberFormat="1" applyFont="1" applyFill="1" applyBorder="1" applyAlignment="1" quotePrefix="1">
      <alignment horizontal="left" vertical="center"/>
      <protection/>
    </xf>
    <xf numFmtId="49" fontId="5" fillId="6" borderId="38" xfId="63" applyNumberFormat="1" applyFont="1" applyFill="1" applyBorder="1" applyAlignment="1">
      <alignment horizontal="right" vertical="center"/>
      <protection/>
    </xf>
    <xf numFmtId="49" fontId="5" fillId="6" borderId="34" xfId="63" applyNumberFormat="1" applyFont="1" applyFill="1" applyBorder="1" applyAlignment="1">
      <alignment horizontal="right" vertical="center"/>
      <protection/>
    </xf>
    <xf numFmtId="49" fontId="61" fillId="0" borderId="10" xfId="63" applyNumberFormat="1" applyFont="1" applyBorder="1" applyAlignment="1">
      <alignment horizontal="left" vertical="center"/>
      <protection/>
    </xf>
    <xf numFmtId="49" fontId="61" fillId="0" borderId="11" xfId="63" applyNumberFormat="1" applyFont="1" applyBorder="1" applyAlignment="1">
      <alignment horizontal="left" vertical="center"/>
      <protection/>
    </xf>
    <xf numFmtId="49" fontId="61" fillId="0" borderId="26" xfId="63" applyNumberFormat="1" applyFont="1" applyBorder="1" applyAlignment="1">
      <alignment horizontal="left" vertical="center"/>
      <protection/>
    </xf>
    <xf numFmtId="0" fontId="61" fillId="0" borderId="0" xfId="63" applyFont="1" applyAlignment="1">
      <alignment horizontal="left" vertical="center"/>
      <protection/>
    </xf>
    <xf numFmtId="49" fontId="64" fillId="7" borderId="39" xfId="63" applyNumberFormat="1" applyFont="1" applyFill="1" applyBorder="1" applyAlignment="1">
      <alignment horizontal="right" vertical="center"/>
      <protection/>
    </xf>
    <xf numFmtId="49" fontId="64" fillId="7" borderId="35" xfId="63" applyNumberFormat="1" applyFont="1" applyFill="1" applyBorder="1" applyAlignment="1">
      <alignment horizontal="right" vertical="center"/>
      <protection/>
    </xf>
    <xf numFmtId="49" fontId="64" fillId="7" borderId="37" xfId="63" applyNumberFormat="1" applyFont="1" applyFill="1" applyBorder="1" applyAlignment="1">
      <alignment horizontal="right" vertical="center"/>
      <protection/>
    </xf>
    <xf numFmtId="38" fontId="3" fillId="0" borderId="0" xfId="49" applyFont="1" applyAlignment="1">
      <alignment vertical="center"/>
    </xf>
    <xf numFmtId="38" fontId="63" fillId="0" borderId="38" xfId="49" applyFont="1" applyFill="1" applyBorder="1" applyAlignment="1">
      <alignment horizontal="right" vertical="center"/>
    </xf>
    <xf numFmtId="38" fontId="63" fillId="0" borderId="34" xfId="49" applyFont="1" applyFill="1" applyBorder="1" applyAlignment="1">
      <alignment horizontal="right" vertical="center"/>
    </xf>
    <xf numFmtId="38" fontId="63" fillId="0" borderId="12" xfId="49" applyFont="1" applyFill="1" applyBorder="1" applyAlignment="1">
      <alignment horizontal="right" vertical="center"/>
    </xf>
    <xf numFmtId="38" fontId="63" fillId="0" borderId="36" xfId="49" applyFont="1" applyFill="1" applyBorder="1" applyAlignment="1">
      <alignment horizontal="right" vertical="center"/>
    </xf>
    <xf numFmtId="49" fontId="5" fillId="0" borderId="72" xfId="63" applyNumberFormat="1" applyFont="1" applyFill="1" applyBorder="1" applyAlignment="1">
      <alignment horizontal="right" vertical="center"/>
      <protection/>
    </xf>
    <xf numFmtId="179" fontId="3" fillId="0" borderId="73" xfId="63" applyNumberFormat="1" applyFont="1" applyFill="1" applyBorder="1" applyAlignment="1" quotePrefix="1">
      <alignment horizontal="left" vertical="center"/>
      <protection/>
    </xf>
    <xf numFmtId="49" fontId="5" fillId="0" borderId="39" xfId="63" applyNumberFormat="1" applyFont="1" applyFill="1" applyBorder="1" applyAlignment="1">
      <alignment horizontal="right" vertical="center"/>
      <protection/>
    </xf>
    <xf numFmtId="179" fontId="3" fillId="0" borderId="30" xfId="63" applyNumberFormat="1" applyFont="1" applyFill="1" applyBorder="1" applyAlignment="1" quotePrefix="1">
      <alignment horizontal="left" vertical="center"/>
      <protection/>
    </xf>
    <xf numFmtId="49" fontId="5" fillId="0" borderId="35" xfId="63" applyNumberFormat="1" applyFont="1" applyFill="1" applyBorder="1" applyAlignment="1">
      <alignment horizontal="right" vertical="center"/>
      <protection/>
    </xf>
    <xf numFmtId="179" fontId="3" fillId="0" borderId="32" xfId="63" applyNumberFormat="1" applyFont="1" applyFill="1" applyBorder="1" applyAlignment="1" quotePrefix="1">
      <alignment horizontal="left" vertical="center"/>
      <protection/>
    </xf>
    <xf numFmtId="49" fontId="5" fillId="0" borderId="40" xfId="63" applyNumberFormat="1" applyFont="1" applyFill="1" applyBorder="1" applyAlignment="1">
      <alignment horizontal="right" vertical="center"/>
      <protection/>
    </xf>
    <xf numFmtId="179" fontId="3" fillId="0" borderId="31" xfId="63" applyNumberFormat="1" applyFont="1" applyFill="1" applyBorder="1" applyAlignment="1" quotePrefix="1">
      <alignment horizontal="left" vertical="center"/>
      <protection/>
    </xf>
    <xf numFmtId="179" fontId="3" fillId="0" borderId="32" xfId="63" applyNumberFormat="1" applyFont="1" applyFill="1" applyBorder="1" applyAlignment="1">
      <alignment horizontal="left" vertical="center"/>
      <protection/>
    </xf>
    <xf numFmtId="49" fontId="5" fillId="0" borderId="37" xfId="63" applyNumberFormat="1" applyFont="1" applyFill="1" applyBorder="1" applyAlignment="1">
      <alignment horizontal="right" vertical="center"/>
      <protection/>
    </xf>
    <xf numFmtId="179" fontId="3" fillId="0" borderId="52" xfId="63" applyNumberFormat="1" applyFont="1" applyFill="1" applyBorder="1" applyAlignment="1">
      <alignment horizontal="left" vertical="center"/>
      <protection/>
    </xf>
    <xf numFmtId="179" fontId="3" fillId="0" borderId="30" xfId="63" applyNumberFormat="1" applyFont="1" applyFill="1" applyBorder="1" applyAlignment="1">
      <alignment horizontal="left" vertical="center"/>
      <protection/>
    </xf>
    <xf numFmtId="49" fontId="5" fillId="7" borderId="69" xfId="63" applyNumberFormat="1" applyFont="1" applyFill="1" applyBorder="1" applyAlignment="1">
      <alignment horizontal="right" vertical="center"/>
      <protection/>
    </xf>
    <xf numFmtId="179" fontId="3" fillId="7" borderId="74" xfId="63" applyNumberFormat="1" applyFont="1" applyFill="1" applyBorder="1" applyAlignment="1">
      <alignment horizontal="left" vertical="center"/>
      <protection/>
    </xf>
    <xf numFmtId="0" fontId="12" fillId="0" borderId="76" xfId="0" applyFont="1" applyFill="1" applyBorder="1" applyAlignment="1">
      <alignment vertical="center" wrapText="1"/>
    </xf>
    <xf numFmtId="0" fontId="12" fillId="0" borderId="59" xfId="0" applyFont="1" applyFill="1" applyBorder="1" applyAlignment="1">
      <alignment vertical="center"/>
    </xf>
    <xf numFmtId="0" fontId="12" fillId="0" borderId="77" xfId="0" applyFont="1" applyFill="1" applyBorder="1" applyAlignment="1">
      <alignment vertical="center"/>
    </xf>
    <xf numFmtId="0" fontId="3" fillId="0" borderId="75" xfId="63" applyFont="1" applyBorder="1" applyAlignment="1">
      <alignment horizontal="center" vertical="center"/>
      <protection/>
    </xf>
    <xf numFmtId="0" fontId="3" fillId="0" borderId="33" xfId="63" applyFont="1" applyBorder="1" applyAlignment="1">
      <alignment horizontal="center" vertical="center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41" xfId="63" applyFont="1" applyBorder="1" applyAlignment="1">
      <alignment horizontal="right" vertical="center"/>
      <protection/>
    </xf>
    <xf numFmtId="0" fontId="3" fillId="0" borderId="79" xfId="63" applyFont="1" applyBorder="1" applyAlignment="1">
      <alignment horizontal="right" vertical="center"/>
      <protection/>
    </xf>
    <xf numFmtId="0" fontId="6" fillId="0" borderId="0" xfId="63" applyNumberFormat="1" applyFont="1" applyBorder="1" applyAlignment="1">
      <alignment horizontal="center" vertical="center"/>
      <protection/>
    </xf>
    <xf numFmtId="0" fontId="6" fillId="0" borderId="63" xfId="63" applyNumberFormat="1" applyFont="1" applyBorder="1" applyAlignment="1">
      <alignment horizontal="center" vertical="center"/>
      <protection/>
    </xf>
    <xf numFmtId="0" fontId="3" fillId="0" borderId="44" xfId="63" applyFont="1" applyBorder="1" applyAlignment="1">
      <alignment horizontal="left" vertical="center"/>
      <protection/>
    </xf>
    <xf numFmtId="0" fontId="3" fillId="0" borderId="80" xfId="63" applyFont="1" applyBorder="1" applyAlignment="1">
      <alignment horizontal="left" vertical="center"/>
      <protection/>
    </xf>
    <xf numFmtId="0" fontId="3" fillId="0" borderId="41" xfId="63" applyFont="1" applyBorder="1" applyAlignment="1">
      <alignment vertical="center"/>
      <protection/>
    </xf>
    <xf numFmtId="0" fontId="3" fillId="0" borderId="0" xfId="63" applyFont="1" applyBorder="1" applyAlignment="1">
      <alignment vertical="center"/>
      <protection/>
    </xf>
    <xf numFmtId="0" fontId="0" fillId="0" borderId="44" xfId="0" applyFont="1" applyBorder="1" applyAlignment="1">
      <alignment vertical="center"/>
    </xf>
    <xf numFmtId="0" fontId="44" fillId="0" borderId="81" xfId="43" applyFill="1" applyBorder="1" applyAlignment="1" applyProtection="1">
      <alignment vertical="center" wrapText="1"/>
      <protection/>
    </xf>
    <xf numFmtId="0" fontId="44" fillId="0" borderId="44" xfId="43" applyFill="1" applyBorder="1" applyAlignment="1" applyProtection="1">
      <alignment vertical="center"/>
      <protection/>
    </xf>
    <xf numFmtId="0" fontId="44" fillId="0" borderId="49" xfId="43" applyFill="1" applyBorder="1" applyAlignment="1" applyProtection="1">
      <alignment vertical="center"/>
      <protection/>
    </xf>
    <xf numFmtId="0" fontId="3" fillId="0" borderId="65" xfId="63" applyFont="1" applyBorder="1" applyAlignment="1">
      <alignment horizontal="right" vertical="center"/>
      <protection/>
    </xf>
    <xf numFmtId="0" fontId="3" fillId="0" borderId="12" xfId="63" applyFont="1" applyBorder="1" applyAlignment="1">
      <alignment horizontal="right" vertical="center"/>
      <protection/>
    </xf>
    <xf numFmtId="0" fontId="6" fillId="0" borderId="72" xfId="63" applyNumberFormat="1" applyFont="1" applyBorder="1" applyAlignment="1">
      <alignment horizontal="center" vertical="center"/>
      <protection/>
    </xf>
    <xf numFmtId="0" fontId="6" fillId="0" borderId="40" xfId="63" applyNumberFormat="1" applyFont="1" applyBorder="1" applyAlignment="1">
      <alignment horizontal="center" vertical="center"/>
      <protection/>
    </xf>
    <xf numFmtId="0" fontId="3" fillId="0" borderId="81" xfId="63" applyFont="1" applyBorder="1" applyAlignment="1">
      <alignment horizontal="left" vertical="center"/>
      <protection/>
    </xf>
    <xf numFmtId="0" fontId="3" fillId="0" borderId="49" xfId="63" applyFont="1" applyBorder="1" applyAlignment="1">
      <alignment horizontal="left" vertical="center"/>
      <protection/>
    </xf>
    <xf numFmtId="0" fontId="3" fillId="0" borderId="34" xfId="63" applyFont="1" applyBorder="1" applyAlignment="1">
      <alignment vertical="center"/>
      <protection/>
    </xf>
    <xf numFmtId="0" fontId="3" fillId="0" borderId="35" xfId="63" applyFont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44" fillId="0" borderId="81" xfId="43" applyBorder="1" applyAlignment="1" applyProtection="1">
      <alignment horizontal="left" vertical="center"/>
      <protection/>
    </xf>
    <xf numFmtId="0" fontId="44" fillId="0" borderId="49" xfId="43" applyBorder="1" applyAlignment="1" applyProtection="1">
      <alignment horizontal="left" vertical="center"/>
      <protection/>
    </xf>
    <xf numFmtId="0" fontId="3" fillId="0" borderId="45" xfId="63" applyFont="1" applyBorder="1" applyAlignment="1">
      <alignment horizontal="center" vertical="center"/>
      <protection/>
    </xf>
    <xf numFmtId="0" fontId="3" fillId="0" borderId="45" xfId="63" applyFont="1" applyBorder="1" applyAlignment="1">
      <alignment horizontal="left" vertical="center"/>
      <protection/>
    </xf>
    <xf numFmtId="0" fontId="3" fillId="0" borderId="75" xfId="63" applyFont="1" applyBorder="1" applyAlignment="1">
      <alignment horizontal="left" vertical="center"/>
      <protection/>
    </xf>
    <xf numFmtId="0" fontId="3" fillId="0" borderId="38" xfId="63" applyFont="1" applyBorder="1" applyAlignment="1">
      <alignment vertical="center"/>
      <protection/>
    </xf>
    <xf numFmtId="0" fontId="3" fillId="0" borderId="39" xfId="63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4" fillId="0" borderId="44" xfId="43" applyBorder="1" applyAlignment="1" applyProtection="1">
      <alignment horizontal="left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left" vertical="center"/>
      <protection/>
    </xf>
    <xf numFmtId="0" fontId="3" fillId="0" borderId="82" xfId="63" applyFont="1" applyBorder="1" applyAlignment="1">
      <alignment horizontal="left" vertical="center"/>
      <protection/>
    </xf>
    <xf numFmtId="0" fontId="3" fillId="0" borderId="83" xfId="63" applyFont="1" applyBorder="1" applyAlignment="1">
      <alignment horizontal="left" vertical="center"/>
      <protection/>
    </xf>
    <xf numFmtId="0" fontId="3" fillId="0" borderId="84" xfId="63" applyFont="1" applyBorder="1" applyAlignment="1">
      <alignment horizontal="left" vertical="center"/>
      <protection/>
    </xf>
    <xf numFmtId="0" fontId="3" fillId="0" borderId="36" xfId="63" applyFont="1" applyBorder="1" applyAlignment="1">
      <alignment vertical="center"/>
      <protection/>
    </xf>
    <xf numFmtId="0" fontId="3" fillId="0" borderId="37" xfId="63" applyFont="1" applyBorder="1" applyAlignment="1">
      <alignment vertical="center"/>
      <protection/>
    </xf>
    <xf numFmtId="0" fontId="0" fillId="0" borderId="26" xfId="0" applyFont="1" applyBorder="1" applyAlignment="1">
      <alignment vertical="center"/>
    </xf>
    <xf numFmtId="0" fontId="44" fillId="0" borderId="81" xfId="43" applyFont="1" applyFill="1" applyBorder="1" applyAlignment="1" applyProtection="1">
      <alignment vertical="center" wrapText="1"/>
      <protection/>
    </xf>
    <xf numFmtId="0" fontId="44" fillId="0" borderId="49" xfId="43" applyFont="1" applyFill="1" applyBorder="1" applyAlignment="1" applyProtection="1">
      <alignment vertical="center"/>
      <protection/>
    </xf>
    <xf numFmtId="0" fontId="3" fillId="0" borderId="45" xfId="63" applyFont="1" applyBorder="1" applyAlignment="1">
      <alignment horizontal="center" vertical="center" wrapText="1"/>
      <protection/>
    </xf>
    <xf numFmtId="0" fontId="3" fillId="0" borderId="75" xfId="63" applyFont="1" applyBorder="1" applyAlignment="1">
      <alignment horizontal="center" vertical="center" wrapText="1"/>
      <protection/>
    </xf>
    <xf numFmtId="0" fontId="44" fillId="0" borderId="81" xfId="43" applyBorder="1" applyAlignment="1" applyProtection="1">
      <alignment horizontal="left" vertical="center" wrapText="1"/>
      <protection/>
    </xf>
    <xf numFmtId="0" fontId="44" fillId="0" borderId="0" xfId="43" applyFill="1" applyAlignment="1" applyProtection="1">
      <alignment vertical="center" wrapText="1"/>
      <protection/>
    </xf>
    <xf numFmtId="0" fontId="3" fillId="0" borderId="45" xfId="63" applyFont="1" applyBorder="1" applyAlignment="1">
      <alignment horizontal="left" vertical="center" wrapText="1"/>
      <protection/>
    </xf>
    <xf numFmtId="0" fontId="3" fillId="0" borderId="69" xfId="63" applyFont="1" applyBorder="1" applyAlignment="1">
      <alignment vertical="center"/>
      <protection/>
    </xf>
    <xf numFmtId="0" fontId="3" fillId="0" borderId="70" xfId="63" applyFont="1" applyBorder="1" applyAlignment="1">
      <alignment vertical="center"/>
      <protection/>
    </xf>
    <xf numFmtId="0" fontId="0" fillId="0" borderId="71" xfId="0" applyFont="1" applyBorder="1" applyAlignment="1">
      <alignment vertical="center"/>
    </xf>
    <xf numFmtId="0" fontId="3" fillId="0" borderId="85" xfId="63" applyFont="1" applyBorder="1" applyAlignment="1">
      <alignment horizontal="center" vertical="center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57" xfId="63" applyFont="1" applyBorder="1" applyAlignment="1">
      <alignment horizontal="center" vertical="center"/>
      <protection/>
    </xf>
    <xf numFmtId="0" fontId="0" fillId="0" borderId="57" xfId="0" applyBorder="1" applyAlignment="1">
      <alignment horizontal="center" vertical="center"/>
    </xf>
    <xf numFmtId="0" fontId="0" fillId="0" borderId="57" xfId="63" applyFont="1" applyBorder="1" applyAlignment="1">
      <alignment horizontal="center" vertical="center"/>
      <protection/>
    </xf>
    <xf numFmtId="0" fontId="3" fillId="0" borderId="87" xfId="63" applyFont="1" applyBorder="1" applyAlignment="1">
      <alignment horizontal="center" vertical="center"/>
      <protection/>
    </xf>
    <xf numFmtId="0" fontId="12" fillId="0" borderId="88" xfId="0" applyFont="1" applyFill="1" applyBorder="1" applyAlignment="1">
      <alignment vertical="center"/>
    </xf>
    <xf numFmtId="0" fontId="44" fillId="0" borderId="89" xfId="43" applyBorder="1" applyAlignment="1" applyProtection="1">
      <alignment horizontal="left" vertical="center"/>
      <protection/>
    </xf>
    <xf numFmtId="0" fontId="3" fillId="0" borderId="4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90" xfId="63" applyFont="1" applyBorder="1" applyAlignment="1">
      <alignment horizontal="right" vertical="center"/>
      <protection/>
    </xf>
    <xf numFmtId="0" fontId="6" fillId="0" borderId="91" xfId="63" applyNumberFormat="1" applyFont="1" applyBorder="1" applyAlignment="1">
      <alignment horizontal="center" vertical="center"/>
      <protection/>
    </xf>
    <xf numFmtId="0" fontId="3" fillId="0" borderId="89" xfId="63" applyFont="1" applyBorder="1" applyAlignment="1">
      <alignment horizontal="left" vertical="center"/>
      <protection/>
    </xf>
    <xf numFmtId="0" fontId="4" fillId="0" borderId="0" xfId="63" applyFont="1" applyAlignment="1">
      <alignment horizontal="left" vertical="center"/>
      <protection/>
    </xf>
    <xf numFmtId="0" fontId="7" fillId="0" borderId="0" xfId="63" applyFont="1" applyAlignment="1">
      <alignment horizontal="right" vertical="center"/>
      <protection/>
    </xf>
    <xf numFmtId="0" fontId="4" fillId="0" borderId="0" xfId="63" applyNumberFormat="1" applyFont="1" applyAlignment="1">
      <alignment horizontal="center" vertical="center"/>
      <protection/>
    </xf>
    <xf numFmtId="0" fontId="7" fillId="0" borderId="0" xfId="63" applyFont="1" applyAlignment="1">
      <alignment horizontal="left" vertical="center"/>
      <protection/>
    </xf>
    <xf numFmtId="49" fontId="3" fillId="0" borderId="41" xfId="63" applyNumberFormat="1" applyFont="1" applyBorder="1" applyAlignment="1">
      <alignment horizontal="left" vertical="center"/>
      <protection/>
    </xf>
    <xf numFmtId="49" fontId="3" fillId="0" borderId="0" xfId="63" applyNumberFormat="1" applyFont="1" applyAlignment="1">
      <alignment horizontal="left" vertical="center"/>
      <protection/>
    </xf>
    <xf numFmtId="179" fontId="3" fillId="7" borderId="60" xfId="63" applyNumberFormat="1" applyFont="1" applyFill="1" applyBorder="1" applyAlignment="1">
      <alignment horizontal="left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2 2" xfId="65"/>
    <cellStyle name="標準 2 3" xfId="66"/>
    <cellStyle name="標準 3" xfId="67"/>
    <cellStyle name="標準 3 2" xfId="68"/>
    <cellStyle name="標準 4" xfId="69"/>
    <cellStyle name="標準 5" xfId="70"/>
    <cellStyle name="標準 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j.gr.jp/statis/" TargetMode="External" /><Relationship Id="rId2" Type="http://schemas.openxmlformats.org/officeDocument/2006/relationships/hyperlink" Target="https://www.limestone.gr.jp/analysis/index.htm" TargetMode="External" /><Relationship Id="rId3" Type="http://schemas.openxmlformats.org/officeDocument/2006/relationships/hyperlink" Target="http://copper-brass.gr.jp/databases/statistics" TargetMode="External" /><Relationship Id="rId4" Type="http://schemas.openxmlformats.org/officeDocument/2006/relationships/hyperlink" Target="http://www.jcma2.jp/toukei.html" TargetMode="External" /><Relationship Id="rId5" Type="http://schemas.openxmlformats.org/officeDocument/2006/relationships/hyperlink" Target="http://www.jftc.or.jp/" TargetMode="External" /><Relationship Id="rId6" Type="http://schemas.openxmlformats.org/officeDocument/2006/relationships/hyperlink" Target="http://www.jmf.or.jp/japanese/survey/survey.html" TargetMode="External" /><Relationship Id="rId7" Type="http://schemas.openxmlformats.org/officeDocument/2006/relationships/hyperlink" Target="https://www.depart.or.jp/store_sale/" TargetMode="External" /><Relationship Id="rId8" Type="http://schemas.openxmlformats.org/officeDocument/2006/relationships/hyperlink" Target="https://www.nikkakyo.org/" TargetMode="External" /><Relationship Id="rId9" Type="http://schemas.openxmlformats.org/officeDocument/2006/relationships/hyperlink" Target="https://www.aluminum.or.jp/stmember_login.php" TargetMode="External" /><Relationship Id="rId10" Type="http://schemas.openxmlformats.org/officeDocument/2006/relationships/hyperlink" Target="http://www.jcassoc.or.jp/cement/1jpn/jh1.html" TargetMode="External" /><Relationship Id="rId11" Type="http://schemas.openxmlformats.org/officeDocument/2006/relationships/hyperlink" Target="https://www.jcfa.gr.jp/" TargetMode="External" /><Relationship Id="rId12" Type="http://schemas.openxmlformats.org/officeDocument/2006/relationships/hyperlink" Target="https://www.jeita.or.jp/japanese/stat/electronic/2022/index.htm" TargetMode="External" /><Relationship Id="rId13" Type="http://schemas.openxmlformats.org/officeDocument/2006/relationships/hyperlink" Target="https://www.jisf.or.jp/data/jyukyu/index.html" TargetMode="External" /><Relationship Id="rId14" Type="http://schemas.openxmlformats.org/officeDocument/2006/relationships/hyperlink" Target="https://www.jisf.or.jp/data/index.html" TargetMode="External" /><Relationship Id="rId15" Type="http://schemas.openxmlformats.org/officeDocument/2006/relationships/hyperlink" Target="https://www.meti.go.jp/statistics/index.html" TargetMode="External" /><Relationship Id="rId16" Type="http://schemas.openxmlformats.org/officeDocument/2006/relationships/hyperlink" Target="https://www.meti.go.jp/statistics/tyo/iip/result-1.html" TargetMode="External" /><Relationship Id="rId17" Type="http://schemas.openxmlformats.org/officeDocument/2006/relationships/hyperlink" Target="https://www.meti.go.jp/statistics/tyo/tokusabido/result-1.html" TargetMode="External" /><Relationship Id="rId18" Type="http://schemas.openxmlformats.org/officeDocument/2006/relationships/hyperlink" Target="https://www.meti.go.jp/statistics/tyo/syoudou/result/sokuho_1.html" TargetMode="External" /><Relationship Id="rId19" Type="http://schemas.openxmlformats.org/officeDocument/2006/relationships/hyperlink" Target="http://jamaserv.jama.or.jp/newdb/index.html" TargetMode="External" /><Relationship Id="rId20" Type="http://schemas.openxmlformats.org/officeDocument/2006/relationships/hyperlink" Target="http://jamaserv.jama.or.jp/newdb/index.html" TargetMode="External" /><Relationship Id="rId21" Type="http://schemas.openxmlformats.org/officeDocument/2006/relationships/hyperlink" Target="https://www.meti.go.jp/statistics/tyo/syoudou/result/pdf/h2sskihan.pdf" TargetMode="External" /><Relationship Id="rId22" Type="http://schemas.openxmlformats.org/officeDocument/2006/relationships/hyperlink" Target="https://j-mining-pf.jp/market_report/" TargetMode="External" /><Relationship Id="rId2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aj.gr.jp/statis/" TargetMode="External" /><Relationship Id="rId2" Type="http://schemas.openxmlformats.org/officeDocument/2006/relationships/hyperlink" Target="http://www.limestone.gr.jp/analysis/index.htm" TargetMode="External" /><Relationship Id="rId3" Type="http://schemas.openxmlformats.org/officeDocument/2006/relationships/hyperlink" Target="http://www.copper-brass.gr.jp/database/statistics.html" TargetMode="External" /><Relationship Id="rId4" Type="http://schemas.openxmlformats.org/officeDocument/2006/relationships/hyperlink" Target="http://www.jcma2.jp/toukei.html" TargetMode="External" /><Relationship Id="rId5" Type="http://schemas.openxmlformats.org/officeDocument/2006/relationships/hyperlink" Target="http://www.jftc.or.jp/" TargetMode="External" /><Relationship Id="rId6" Type="http://schemas.openxmlformats.org/officeDocument/2006/relationships/hyperlink" Target="http://www.jmf.or.jp/japanese/survey/survey.html" TargetMode="External" /><Relationship Id="rId7" Type="http://schemas.openxmlformats.org/officeDocument/2006/relationships/hyperlink" Target="https://www.depart.or.jp/store_sale/" TargetMode="External" /><Relationship Id="rId8" Type="http://schemas.openxmlformats.org/officeDocument/2006/relationships/hyperlink" Target="https://www.nikkakyo.org/" TargetMode="External" /><Relationship Id="rId9" Type="http://schemas.openxmlformats.org/officeDocument/2006/relationships/hyperlink" Target="https://www.aluminum.or.jp/stmember_login.php" TargetMode="External" /><Relationship Id="rId10" Type="http://schemas.openxmlformats.org/officeDocument/2006/relationships/hyperlink" Target="http://www.jcassoc.or.jp/cement/1jpn/jh1.html" TargetMode="External" /><Relationship Id="rId11" Type="http://schemas.openxmlformats.org/officeDocument/2006/relationships/hyperlink" Target="https://www.jcfa.gr.jp/" TargetMode="External" /><Relationship Id="rId12" Type="http://schemas.openxmlformats.org/officeDocument/2006/relationships/hyperlink" Target="https://www.jeita.or.jp/japanese/stat/electronic/2022/index.htm" TargetMode="External" /><Relationship Id="rId13" Type="http://schemas.openxmlformats.org/officeDocument/2006/relationships/hyperlink" Target="https://www.jisf.or.jp/data/jyukyu/index.html" TargetMode="External" /><Relationship Id="rId14" Type="http://schemas.openxmlformats.org/officeDocument/2006/relationships/hyperlink" Target="https://www.jisf.or.jp/data/index.html" TargetMode="External" /><Relationship Id="rId15" Type="http://schemas.openxmlformats.org/officeDocument/2006/relationships/hyperlink" Target="https://www.meti.go.jp/statistics/index.html" TargetMode="External" /><Relationship Id="rId16" Type="http://schemas.openxmlformats.org/officeDocument/2006/relationships/hyperlink" Target="https://www.meti.go.jp/statistics/tyo/iip/result-1.html" TargetMode="External" /><Relationship Id="rId17" Type="http://schemas.openxmlformats.org/officeDocument/2006/relationships/hyperlink" Target="https://www.meti.go.jp/statistics/tyo/tokusabido/result-1.html" TargetMode="External" /><Relationship Id="rId18" Type="http://schemas.openxmlformats.org/officeDocument/2006/relationships/hyperlink" Target="https://www.meti.go.jp/statistics/tyo/syoudou/result/sokuho_1.html" TargetMode="External" /><Relationship Id="rId19" Type="http://schemas.openxmlformats.org/officeDocument/2006/relationships/hyperlink" Target="http://jamaserv.jama.or.jp/newdb/index.html" TargetMode="External" /><Relationship Id="rId20" Type="http://schemas.openxmlformats.org/officeDocument/2006/relationships/hyperlink" Target="http://jamaserv.jama.or.jp/newdb/index.html" TargetMode="External" /><Relationship Id="rId21" Type="http://schemas.openxmlformats.org/officeDocument/2006/relationships/hyperlink" Target="https://www.meti.go.jp/statistics/tyo/syoudou/result/pdf/h2sskihan.pdf" TargetMode="External" /><Relationship Id="rId22" Type="http://schemas.openxmlformats.org/officeDocument/2006/relationships/hyperlink" Target="https://j-mining-pf.jp/market_report/" TargetMode="External" /><Relationship Id="rId2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j.gr.jp/statis/" TargetMode="External" /><Relationship Id="rId2" Type="http://schemas.openxmlformats.org/officeDocument/2006/relationships/hyperlink" Target="http://www.limestone.gr.jp/analysis/index.htm" TargetMode="External" /><Relationship Id="rId3" Type="http://schemas.openxmlformats.org/officeDocument/2006/relationships/hyperlink" Target="http://www.copper-brass.gr.jp/database/statistics.html" TargetMode="External" /><Relationship Id="rId4" Type="http://schemas.openxmlformats.org/officeDocument/2006/relationships/hyperlink" Target="http://www.jcma2.jp/toukei.html" TargetMode="External" /><Relationship Id="rId5" Type="http://schemas.openxmlformats.org/officeDocument/2006/relationships/hyperlink" Target="http://www.jftc.or.jp/" TargetMode="External" /><Relationship Id="rId6" Type="http://schemas.openxmlformats.org/officeDocument/2006/relationships/hyperlink" Target="http://www.jmf.or.jp/japanese/survey/survey.html" TargetMode="External" /><Relationship Id="rId7" Type="http://schemas.openxmlformats.org/officeDocument/2006/relationships/hyperlink" Target="https://www.depart.or.jp/store_sale/" TargetMode="External" /><Relationship Id="rId8" Type="http://schemas.openxmlformats.org/officeDocument/2006/relationships/hyperlink" Target="https://www.nikkakyo.org/" TargetMode="External" /><Relationship Id="rId9" Type="http://schemas.openxmlformats.org/officeDocument/2006/relationships/hyperlink" Target="https://www.aluminum.or.jp/stmember_login.php" TargetMode="External" /><Relationship Id="rId10" Type="http://schemas.openxmlformats.org/officeDocument/2006/relationships/hyperlink" Target="http://www.jcassoc.or.jp/cement/1jpn/jh1.html" TargetMode="External" /><Relationship Id="rId11" Type="http://schemas.openxmlformats.org/officeDocument/2006/relationships/hyperlink" Target="https://www.jcfa.gr.jp/" TargetMode="External" /><Relationship Id="rId12" Type="http://schemas.openxmlformats.org/officeDocument/2006/relationships/hyperlink" Target="https://www.jeita.or.jp/japanese/stat/electronic/2022/index.htm" TargetMode="External" /><Relationship Id="rId13" Type="http://schemas.openxmlformats.org/officeDocument/2006/relationships/hyperlink" Target="https://www.jisf.or.jp/data/jyukyu/index.html" TargetMode="External" /><Relationship Id="rId14" Type="http://schemas.openxmlformats.org/officeDocument/2006/relationships/hyperlink" Target="https://www.jisf.or.jp/data/index.html" TargetMode="External" /><Relationship Id="rId15" Type="http://schemas.openxmlformats.org/officeDocument/2006/relationships/hyperlink" Target="https://www.meti.go.jp/statistics/index.html" TargetMode="External" /><Relationship Id="rId16" Type="http://schemas.openxmlformats.org/officeDocument/2006/relationships/hyperlink" Target="https://www.meti.go.jp/statistics/tyo/iip/result-1.html" TargetMode="External" /><Relationship Id="rId17" Type="http://schemas.openxmlformats.org/officeDocument/2006/relationships/hyperlink" Target="https://www.meti.go.jp/statistics/tyo/tokusabido/result-1.html" TargetMode="External" /><Relationship Id="rId18" Type="http://schemas.openxmlformats.org/officeDocument/2006/relationships/hyperlink" Target="https://www.meti.go.jp/statistics/tyo/syoudou/result/sokuho_1.html" TargetMode="External" /><Relationship Id="rId19" Type="http://schemas.openxmlformats.org/officeDocument/2006/relationships/hyperlink" Target="http://jamaserv.jama.or.jp/newdb/index.html" TargetMode="External" /><Relationship Id="rId20" Type="http://schemas.openxmlformats.org/officeDocument/2006/relationships/hyperlink" Target="http://jamaserv.jama.or.jp/newdb/index.html" TargetMode="External" /><Relationship Id="rId21" Type="http://schemas.openxmlformats.org/officeDocument/2006/relationships/hyperlink" Target="https://www.meti.go.jp/statistics/tyo/syoudou/result/pdf/h2sskihan.pdf" TargetMode="External" /><Relationship Id="rId22" Type="http://schemas.openxmlformats.org/officeDocument/2006/relationships/hyperlink" Target="https://j-mining-pf.jp/market_report/" TargetMode="External" /><Relationship Id="rId2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aj.gr.jp/statis/" TargetMode="External" /><Relationship Id="rId2" Type="http://schemas.openxmlformats.org/officeDocument/2006/relationships/hyperlink" Target="https://www.limestone.gr.jp/analysis/index.htm" TargetMode="External" /><Relationship Id="rId3" Type="http://schemas.openxmlformats.org/officeDocument/2006/relationships/hyperlink" Target="http://copper-brass.gr.jp/databases/statistics" TargetMode="External" /><Relationship Id="rId4" Type="http://schemas.openxmlformats.org/officeDocument/2006/relationships/hyperlink" Target="http://www.jcma2.jp/toukei.html" TargetMode="External" /><Relationship Id="rId5" Type="http://schemas.openxmlformats.org/officeDocument/2006/relationships/hyperlink" Target="http://www.jftc.or.jp/" TargetMode="External" /><Relationship Id="rId6" Type="http://schemas.openxmlformats.org/officeDocument/2006/relationships/hyperlink" Target="http://www.jmf.or.jp/japanese/survey/survey.html" TargetMode="External" /><Relationship Id="rId7" Type="http://schemas.openxmlformats.org/officeDocument/2006/relationships/hyperlink" Target="https://www.depart.or.jp/store_sale/" TargetMode="External" /><Relationship Id="rId8" Type="http://schemas.openxmlformats.org/officeDocument/2006/relationships/hyperlink" Target="https://www.nikkakyo.org/" TargetMode="External" /><Relationship Id="rId9" Type="http://schemas.openxmlformats.org/officeDocument/2006/relationships/hyperlink" Target="https://www.aluminum.or.jp/stmember_login.php" TargetMode="External" /><Relationship Id="rId10" Type="http://schemas.openxmlformats.org/officeDocument/2006/relationships/hyperlink" Target="http://www.jcassoc.or.jp/cement/1jpn/jh1.html" TargetMode="External" /><Relationship Id="rId11" Type="http://schemas.openxmlformats.org/officeDocument/2006/relationships/hyperlink" Target="https://www.jcfa.gr.jp/" TargetMode="External" /><Relationship Id="rId12" Type="http://schemas.openxmlformats.org/officeDocument/2006/relationships/hyperlink" Target="https://www.jeita.or.jp/japanese/stat/electronic/2022/index.htm" TargetMode="External" /><Relationship Id="rId13" Type="http://schemas.openxmlformats.org/officeDocument/2006/relationships/hyperlink" Target="https://www.jisf.or.jp/data/jyukyu/index.html" TargetMode="External" /><Relationship Id="rId14" Type="http://schemas.openxmlformats.org/officeDocument/2006/relationships/hyperlink" Target="https://www.jisf.or.jp/data/index.html" TargetMode="External" /><Relationship Id="rId15" Type="http://schemas.openxmlformats.org/officeDocument/2006/relationships/hyperlink" Target="https://www.meti.go.jp/statistics/index.html" TargetMode="External" /><Relationship Id="rId16" Type="http://schemas.openxmlformats.org/officeDocument/2006/relationships/hyperlink" Target="https://www.meti.go.jp/statistics/tyo/iip/result-1.html" TargetMode="External" /><Relationship Id="rId17" Type="http://schemas.openxmlformats.org/officeDocument/2006/relationships/hyperlink" Target="https://www.meti.go.jp/statistics/tyo/tokusabido/result-1.html" TargetMode="External" /><Relationship Id="rId18" Type="http://schemas.openxmlformats.org/officeDocument/2006/relationships/hyperlink" Target="https://www.meti.go.jp/statistics/tyo/syoudou/result/sokuho_1.html" TargetMode="External" /><Relationship Id="rId19" Type="http://schemas.openxmlformats.org/officeDocument/2006/relationships/hyperlink" Target="http://jamaserv.jama.or.jp/newdb/index.html" TargetMode="External" /><Relationship Id="rId20" Type="http://schemas.openxmlformats.org/officeDocument/2006/relationships/hyperlink" Target="http://jamaserv.jama.or.jp/newdb/index.html" TargetMode="External" /><Relationship Id="rId21" Type="http://schemas.openxmlformats.org/officeDocument/2006/relationships/hyperlink" Target="https://www.meti.go.jp/statistics/tyo/syoudou/result/pdf/h2sskihan.pdf" TargetMode="External" /><Relationship Id="rId22" Type="http://schemas.openxmlformats.org/officeDocument/2006/relationships/hyperlink" Target="https://j-mining-pf.jp/market_report/" TargetMode="External" /><Relationship Id="rId2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aj.gr.jp/statis/" TargetMode="External" /><Relationship Id="rId2" Type="http://schemas.openxmlformats.org/officeDocument/2006/relationships/hyperlink" Target="https://www.limestone.gr.jp/analysis/index.htm" TargetMode="External" /><Relationship Id="rId3" Type="http://schemas.openxmlformats.org/officeDocument/2006/relationships/hyperlink" Target="http://copper-brass.gr.jp/databases/statistics" TargetMode="External" /><Relationship Id="rId4" Type="http://schemas.openxmlformats.org/officeDocument/2006/relationships/hyperlink" Target="http://www.jcma2.jp/toukei.html" TargetMode="External" /><Relationship Id="rId5" Type="http://schemas.openxmlformats.org/officeDocument/2006/relationships/hyperlink" Target="http://www.jftc.or.jp/" TargetMode="External" /><Relationship Id="rId6" Type="http://schemas.openxmlformats.org/officeDocument/2006/relationships/hyperlink" Target="http://www.jmf.or.jp/japanese/survey/survey.html" TargetMode="External" /><Relationship Id="rId7" Type="http://schemas.openxmlformats.org/officeDocument/2006/relationships/hyperlink" Target="https://www.depart.or.jp/store_sale/" TargetMode="External" /><Relationship Id="rId8" Type="http://schemas.openxmlformats.org/officeDocument/2006/relationships/hyperlink" Target="https://www.nikkakyo.org/" TargetMode="External" /><Relationship Id="rId9" Type="http://schemas.openxmlformats.org/officeDocument/2006/relationships/hyperlink" Target="https://www.aluminum.or.jp/stmember_login.php" TargetMode="External" /><Relationship Id="rId10" Type="http://schemas.openxmlformats.org/officeDocument/2006/relationships/hyperlink" Target="http://www.jcassoc.or.jp/cement/1jpn/jh1.html" TargetMode="External" /><Relationship Id="rId11" Type="http://schemas.openxmlformats.org/officeDocument/2006/relationships/hyperlink" Target="https://www.jcfa.gr.jp/" TargetMode="External" /><Relationship Id="rId12" Type="http://schemas.openxmlformats.org/officeDocument/2006/relationships/hyperlink" Target="https://www.jeita.or.jp/japanese/stat/electronic/2022/index.htm" TargetMode="External" /><Relationship Id="rId13" Type="http://schemas.openxmlformats.org/officeDocument/2006/relationships/hyperlink" Target="https://www.jisf.or.jp/data/jyukyu/index.html" TargetMode="External" /><Relationship Id="rId14" Type="http://schemas.openxmlformats.org/officeDocument/2006/relationships/hyperlink" Target="https://www.jisf.or.jp/data/index.html" TargetMode="External" /><Relationship Id="rId15" Type="http://schemas.openxmlformats.org/officeDocument/2006/relationships/hyperlink" Target="https://www.meti.go.jp/statistics/index.html" TargetMode="External" /><Relationship Id="rId16" Type="http://schemas.openxmlformats.org/officeDocument/2006/relationships/hyperlink" Target="https://www.meti.go.jp/statistics/tyo/iip/result-1.html" TargetMode="External" /><Relationship Id="rId17" Type="http://schemas.openxmlformats.org/officeDocument/2006/relationships/hyperlink" Target="https://www.meti.go.jp/statistics/tyo/tokusabido/result-1.html" TargetMode="External" /><Relationship Id="rId18" Type="http://schemas.openxmlformats.org/officeDocument/2006/relationships/hyperlink" Target="https://www.meti.go.jp/statistics/tyo/syoudou/result/sokuho_1.html" TargetMode="External" /><Relationship Id="rId19" Type="http://schemas.openxmlformats.org/officeDocument/2006/relationships/hyperlink" Target="http://jamaserv.jama.or.jp/newdb/index.html" TargetMode="External" /><Relationship Id="rId20" Type="http://schemas.openxmlformats.org/officeDocument/2006/relationships/hyperlink" Target="http://jamaserv.jama.or.jp/newdb/index.html" TargetMode="External" /><Relationship Id="rId21" Type="http://schemas.openxmlformats.org/officeDocument/2006/relationships/hyperlink" Target="https://www.meti.go.jp/statistics/tyo/syoudou/result/pdf/h2sskihan.pdf" TargetMode="External" /><Relationship Id="rId22" Type="http://schemas.openxmlformats.org/officeDocument/2006/relationships/hyperlink" Target="https://j-mining-pf.jp/market_report/" TargetMode="External" /><Relationship Id="rId2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aj.gr.jp/statis/" TargetMode="External" /><Relationship Id="rId2" Type="http://schemas.openxmlformats.org/officeDocument/2006/relationships/hyperlink" Target="https://www.limestone.gr.jp/analysis/index.htm" TargetMode="External" /><Relationship Id="rId3" Type="http://schemas.openxmlformats.org/officeDocument/2006/relationships/hyperlink" Target="http://copper-brass.gr.jp/databases/statistics" TargetMode="External" /><Relationship Id="rId4" Type="http://schemas.openxmlformats.org/officeDocument/2006/relationships/hyperlink" Target="http://www.jcma2.jp/toukei.html" TargetMode="External" /><Relationship Id="rId5" Type="http://schemas.openxmlformats.org/officeDocument/2006/relationships/hyperlink" Target="http://www.jftc.or.jp/" TargetMode="External" /><Relationship Id="rId6" Type="http://schemas.openxmlformats.org/officeDocument/2006/relationships/hyperlink" Target="http://www.jmf.or.jp/japanese/survey/survey.html" TargetMode="External" /><Relationship Id="rId7" Type="http://schemas.openxmlformats.org/officeDocument/2006/relationships/hyperlink" Target="https://www.depart.or.jp/store_sale/" TargetMode="External" /><Relationship Id="rId8" Type="http://schemas.openxmlformats.org/officeDocument/2006/relationships/hyperlink" Target="https://www.nikkakyo.org/" TargetMode="External" /><Relationship Id="rId9" Type="http://schemas.openxmlformats.org/officeDocument/2006/relationships/hyperlink" Target="https://www.aluminum.or.jp/stmember_login.php" TargetMode="External" /><Relationship Id="rId10" Type="http://schemas.openxmlformats.org/officeDocument/2006/relationships/hyperlink" Target="http://www.jcassoc.or.jp/cement/1jpn/jh1.html" TargetMode="External" /><Relationship Id="rId11" Type="http://schemas.openxmlformats.org/officeDocument/2006/relationships/hyperlink" Target="https://www.jcfa.gr.jp/" TargetMode="External" /><Relationship Id="rId12" Type="http://schemas.openxmlformats.org/officeDocument/2006/relationships/hyperlink" Target="https://www.jeita.or.jp/japanese/stat/electronic/2022/index.htm" TargetMode="External" /><Relationship Id="rId13" Type="http://schemas.openxmlformats.org/officeDocument/2006/relationships/hyperlink" Target="https://www.jisf.or.jp/data/jyukyu/index.html" TargetMode="External" /><Relationship Id="rId14" Type="http://schemas.openxmlformats.org/officeDocument/2006/relationships/hyperlink" Target="https://www.jisf.or.jp/data/index.html" TargetMode="External" /><Relationship Id="rId15" Type="http://schemas.openxmlformats.org/officeDocument/2006/relationships/hyperlink" Target="https://www.meti.go.jp/statistics/index.html" TargetMode="External" /><Relationship Id="rId16" Type="http://schemas.openxmlformats.org/officeDocument/2006/relationships/hyperlink" Target="https://www.meti.go.jp/statistics/tyo/iip/result-1.html" TargetMode="External" /><Relationship Id="rId17" Type="http://schemas.openxmlformats.org/officeDocument/2006/relationships/hyperlink" Target="https://www.meti.go.jp/statistics/tyo/tokusabido/result-1.html" TargetMode="External" /><Relationship Id="rId18" Type="http://schemas.openxmlformats.org/officeDocument/2006/relationships/hyperlink" Target="https://www.meti.go.jp/statistics/tyo/syoudou/result/sokuho_1.html" TargetMode="External" /><Relationship Id="rId19" Type="http://schemas.openxmlformats.org/officeDocument/2006/relationships/hyperlink" Target="http://jamaserv.jama.or.jp/newdb/index.html" TargetMode="External" /><Relationship Id="rId20" Type="http://schemas.openxmlformats.org/officeDocument/2006/relationships/hyperlink" Target="http://jamaserv.jama.or.jp/newdb/index.html" TargetMode="External" /><Relationship Id="rId21" Type="http://schemas.openxmlformats.org/officeDocument/2006/relationships/hyperlink" Target="https://www.meti.go.jp/statistics/tyo/syoudou/result/pdf/h2sskihan.pdf" TargetMode="External" /><Relationship Id="rId22" Type="http://schemas.openxmlformats.org/officeDocument/2006/relationships/hyperlink" Target="https://j-mining-pf.jp/market_report/" TargetMode="External" /><Relationship Id="rId2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aj.gr.jp/statis/" TargetMode="External" /><Relationship Id="rId2" Type="http://schemas.openxmlformats.org/officeDocument/2006/relationships/hyperlink" Target="https://www.limestone.gr.jp/analysis/index.htm" TargetMode="External" /><Relationship Id="rId3" Type="http://schemas.openxmlformats.org/officeDocument/2006/relationships/hyperlink" Target="http://copper-brass.gr.jp/databases/statistics" TargetMode="External" /><Relationship Id="rId4" Type="http://schemas.openxmlformats.org/officeDocument/2006/relationships/hyperlink" Target="http://www.jcma2.jp/toukei.html" TargetMode="External" /><Relationship Id="rId5" Type="http://schemas.openxmlformats.org/officeDocument/2006/relationships/hyperlink" Target="http://www.jftc.or.jp/" TargetMode="External" /><Relationship Id="rId6" Type="http://schemas.openxmlformats.org/officeDocument/2006/relationships/hyperlink" Target="http://www.jmf.or.jp/japanese/survey/survey.html" TargetMode="External" /><Relationship Id="rId7" Type="http://schemas.openxmlformats.org/officeDocument/2006/relationships/hyperlink" Target="https://www.depart.or.jp/store_sale/" TargetMode="External" /><Relationship Id="rId8" Type="http://schemas.openxmlformats.org/officeDocument/2006/relationships/hyperlink" Target="https://www.nikkakyo.org/" TargetMode="External" /><Relationship Id="rId9" Type="http://schemas.openxmlformats.org/officeDocument/2006/relationships/hyperlink" Target="https://www.aluminum.or.jp/stmember_login.php" TargetMode="External" /><Relationship Id="rId10" Type="http://schemas.openxmlformats.org/officeDocument/2006/relationships/hyperlink" Target="http://www.jcassoc.or.jp/cement/1jpn/jh1.html" TargetMode="External" /><Relationship Id="rId11" Type="http://schemas.openxmlformats.org/officeDocument/2006/relationships/hyperlink" Target="https://www.jcfa.gr.jp/" TargetMode="External" /><Relationship Id="rId12" Type="http://schemas.openxmlformats.org/officeDocument/2006/relationships/hyperlink" Target="https://www.jeita.or.jp/japanese/stat/electronic/2022/index.htm" TargetMode="External" /><Relationship Id="rId13" Type="http://schemas.openxmlformats.org/officeDocument/2006/relationships/hyperlink" Target="https://www.jisf.or.jp/data/jyukyu/index.html" TargetMode="External" /><Relationship Id="rId14" Type="http://schemas.openxmlformats.org/officeDocument/2006/relationships/hyperlink" Target="https://www.jisf.or.jp/data/index.html" TargetMode="External" /><Relationship Id="rId15" Type="http://schemas.openxmlformats.org/officeDocument/2006/relationships/hyperlink" Target="https://www.meti.go.jp/statistics/index.html" TargetMode="External" /><Relationship Id="rId16" Type="http://schemas.openxmlformats.org/officeDocument/2006/relationships/hyperlink" Target="https://www.meti.go.jp/statistics/tyo/iip/result-1.html" TargetMode="External" /><Relationship Id="rId17" Type="http://schemas.openxmlformats.org/officeDocument/2006/relationships/hyperlink" Target="https://www.meti.go.jp/statistics/tyo/tokusabido/result-1.html" TargetMode="External" /><Relationship Id="rId18" Type="http://schemas.openxmlformats.org/officeDocument/2006/relationships/hyperlink" Target="https://www.meti.go.jp/statistics/tyo/syoudou/result/sokuho_1.html" TargetMode="External" /><Relationship Id="rId19" Type="http://schemas.openxmlformats.org/officeDocument/2006/relationships/hyperlink" Target="http://jamaserv.jama.or.jp/newdb/index.html" TargetMode="External" /><Relationship Id="rId20" Type="http://schemas.openxmlformats.org/officeDocument/2006/relationships/hyperlink" Target="http://jamaserv.jama.or.jp/newdb/index.html" TargetMode="External" /><Relationship Id="rId21" Type="http://schemas.openxmlformats.org/officeDocument/2006/relationships/hyperlink" Target="https://www.meti.go.jp/statistics/tyo/syoudou/result/pdf/h2sskihan.pdf" TargetMode="External" /><Relationship Id="rId22" Type="http://schemas.openxmlformats.org/officeDocument/2006/relationships/hyperlink" Target="https://j-mining-pf.jp/market_report/" TargetMode="External" /><Relationship Id="rId2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aj.gr.jp/statis/" TargetMode="External" /><Relationship Id="rId2" Type="http://schemas.openxmlformats.org/officeDocument/2006/relationships/hyperlink" Target="https://www.limestone.gr.jp/analysis/index.htm" TargetMode="External" /><Relationship Id="rId3" Type="http://schemas.openxmlformats.org/officeDocument/2006/relationships/hyperlink" Target="http://www.copper-brass.gr.jp/database/statistics.html" TargetMode="External" /><Relationship Id="rId4" Type="http://schemas.openxmlformats.org/officeDocument/2006/relationships/hyperlink" Target="http://www.jcma2.jp/toukei.html" TargetMode="External" /><Relationship Id="rId5" Type="http://schemas.openxmlformats.org/officeDocument/2006/relationships/hyperlink" Target="http://www.jftc.or.jp/" TargetMode="External" /><Relationship Id="rId6" Type="http://schemas.openxmlformats.org/officeDocument/2006/relationships/hyperlink" Target="http://www.jmf.or.jp/japanese/survey/survey.html" TargetMode="External" /><Relationship Id="rId7" Type="http://schemas.openxmlformats.org/officeDocument/2006/relationships/hyperlink" Target="https://www.depart.or.jp/store_sale/" TargetMode="External" /><Relationship Id="rId8" Type="http://schemas.openxmlformats.org/officeDocument/2006/relationships/hyperlink" Target="https://www.nikkakyo.org/" TargetMode="External" /><Relationship Id="rId9" Type="http://schemas.openxmlformats.org/officeDocument/2006/relationships/hyperlink" Target="https://www.aluminum.or.jp/stmember_login.php" TargetMode="External" /><Relationship Id="rId10" Type="http://schemas.openxmlformats.org/officeDocument/2006/relationships/hyperlink" Target="http://www.jcassoc.or.jp/cement/1jpn/jh1.html" TargetMode="External" /><Relationship Id="rId11" Type="http://schemas.openxmlformats.org/officeDocument/2006/relationships/hyperlink" Target="https://www.jcfa.gr.jp/" TargetMode="External" /><Relationship Id="rId12" Type="http://schemas.openxmlformats.org/officeDocument/2006/relationships/hyperlink" Target="https://www.jeita.or.jp/japanese/stat/electronic/2022/index.htm" TargetMode="External" /><Relationship Id="rId13" Type="http://schemas.openxmlformats.org/officeDocument/2006/relationships/hyperlink" Target="https://www.jisf.or.jp/data/jyukyu/index.html" TargetMode="External" /><Relationship Id="rId14" Type="http://schemas.openxmlformats.org/officeDocument/2006/relationships/hyperlink" Target="https://www.jisf.or.jp/data/index.html" TargetMode="External" /><Relationship Id="rId15" Type="http://schemas.openxmlformats.org/officeDocument/2006/relationships/hyperlink" Target="https://www.meti.go.jp/statistics/index.html" TargetMode="External" /><Relationship Id="rId16" Type="http://schemas.openxmlformats.org/officeDocument/2006/relationships/hyperlink" Target="https://www.meti.go.jp/statistics/tyo/iip/result-1.html" TargetMode="External" /><Relationship Id="rId17" Type="http://schemas.openxmlformats.org/officeDocument/2006/relationships/hyperlink" Target="https://www.meti.go.jp/statistics/tyo/tokusabido/result-1.html" TargetMode="External" /><Relationship Id="rId18" Type="http://schemas.openxmlformats.org/officeDocument/2006/relationships/hyperlink" Target="https://www.meti.go.jp/statistics/tyo/syoudou/result/sokuho_1.html" TargetMode="External" /><Relationship Id="rId19" Type="http://schemas.openxmlformats.org/officeDocument/2006/relationships/hyperlink" Target="http://jamaserv.jama.or.jp/newdb/index.html" TargetMode="External" /><Relationship Id="rId20" Type="http://schemas.openxmlformats.org/officeDocument/2006/relationships/hyperlink" Target="http://jamaserv.jama.or.jp/newdb/index.html" TargetMode="External" /><Relationship Id="rId21" Type="http://schemas.openxmlformats.org/officeDocument/2006/relationships/hyperlink" Target="https://www.meti.go.jp/statistics/tyo/syoudou/result/pdf/h2sskihan.pdf" TargetMode="External" /><Relationship Id="rId22" Type="http://schemas.openxmlformats.org/officeDocument/2006/relationships/hyperlink" Target="https://j-mining-pf.jp/market_report/" TargetMode="External" /><Relationship Id="rId2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aj.gr.jp/statis/" TargetMode="External" /><Relationship Id="rId2" Type="http://schemas.openxmlformats.org/officeDocument/2006/relationships/hyperlink" Target="https://www.limestone.gr.jp/analysis/index.htm" TargetMode="External" /><Relationship Id="rId3" Type="http://schemas.openxmlformats.org/officeDocument/2006/relationships/hyperlink" Target="http://www.copper-brass.gr.jp/database/statistics.html" TargetMode="External" /><Relationship Id="rId4" Type="http://schemas.openxmlformats.org/officeDocument/2006/relationships/hyperlink" Target="http://www.jcma2.jp/toukei.html" TargetMode="External" /><Relationship Id="rId5" Type="http://schemas.openxmlformats.org/officeDocument/2006/relationships/hyperlink" Target="http://www.jftc.or.jp/" TargetMode="External" /><Relationship Id="rId6" Type="http://schemas.openxmlformats.org/officeDocument/2006/relationships/hyperlink" Target="http://www.jmf.or.jp/japanese/survey/survey.html" TargetMode="External" /><Relationship Id="rId7" Type="http://schemas.openxmlformats.org/officeDocument/2006/relationships/hyperlink" Target="https://www.depart.or.jp/store_sale/" TargetMode="External" /><Relationship Id="rId8" Type="http://schemas.openxmlformats.org/officeDocument/2006/relationships/hyperlink" Target="https://www.nikkakyo.org/" TargetMode="External" /><Relationship Id="rId9" Type="http://schemas.openxmlformats.org/officeDocument/2006/relationships/hyperlink" Target="https://www.aluminum.or.jp/stmember_login.php" TargetMode="External" /><Relationship Id="rId10" Type="http://schemas.openxmlformats.org/officeDocument/2006/relationships/hyperlink" Target="http://www.jcassoc.or.jp/cement/1jpn/jh1.html" TargetMode="External" /><Relationship Id="rId11" Type="http://schemas.openxmlformats.org/officeDocument/2006/relationships/hyperlink" Target="https://www.jcfa.gr.jp/" TargetMode="External" /><Relationship Id="rId12" Type="http://schemas.openxmlformats.org/officeDocument/2006/relationships/hyperlink" Target="https://www.jeita.or.jp/japanese/stat/electronic/2022/index.htm" TargetMode="External" /><Relationship Id="rId13" Type="http://schemas.openxmlformats.org/officeDocument/2006/relationships/hyperlink" Target="https://www.jisf.or.jp/data/jyukyu/index.html" TargetMode="External" /><Relationship Id="rId14" Type="http://schemas.openxmlformats.org/officeDocument/2006/relationships/hyperlink" Target="https://www.jisf.or.jp/data/index.html" TargetMode="External" /><Relationship Id="rId15" Type="http://schemas.openxmlformats.org/officeDocument/2006/relationships/hyperlink" Target="https://www.meti.go.jp/statistics/index.html" TargetMode="External" /><Relationship Id="rId16" Type="http://schemas.openxmlformats.org/officeDocument/2006/relationships/hyperlink" Target="https://www.meti.go.jp/statistics/tyo/iip/result-1.html" TargetMode="External" /><Relationship Id="rId17" Type="http://schemas.openxmlformats.org/officeDocument/2006/relationships/hyperlink" Target="https://www.meti.go.jp/statistics/tyo/tokusabido/result-1.html" TargetMode="External" /><Relationship Id="rId18" Type="http://schemas.openxmlformats.org/officeDocument/2006/relationships/hyperlink" Target="https://www.meti.go.jp/statistics/tyo/syoudou/result/sokuho_1.html" TargetMode="External" /><Relationship Id="rId19" Type="http://schemas.openxmlformats.org/officeDocument/2006/relationships/hyperlink" Target="http://jamaserv.jama.or.jp/newdb/index.html" TargetMode="External" /><Relationship Id="rId20" Type="http://schemas.openxmlformats.org/officeDocument/2006/relationships/hyperlink" Target="http://jamaserv.jama.or.jp/newdb/index.html" TargetMode="External" /><Relationship Id="rId21" Type="http://schemas.openxmlformats.org/officeDocument/2006/relationships/hyperlink" Target="https://www.meti.go.jp/statistics/tyo/syoudou/result/pdf/h2sskihan.pdf" TargetMode="External" /><Relationship Id="rId22" Type="http://schemas.openxmlformats.org/officeDocument/2006/relationships/hyperlink" Target="https://j-mining-pf.jp/market_report/" TargetMode="External" /><Relationship Id="rId2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aj.gr.jp/statis/" TargetMode="External" /><Relationship Id="rId2" Type="http://schemas.openxmlformats.org/officeDocument/2006/relationships/hyperlink" Target="https://www.limestone.gr.jp/analysis/index.htm" TargetMode="External" /><Relationship Id="rId3" Type="http://schemas.openxmlformats.org/officeDocument/2006/relationships/hyperlink" Target="http://www.copper-brass.gr.jp/database/statistics.html" TargetMode="External" /><Relationship Id="rId4" Type="http://schemas.openxmlformats.org/officeDocument/2006/relationships/hyperlink" Target="http://www.jcma2.jp/toukei.html" TargetMode="External" /><Relationship Id="rId5" Type="http://schemas.openxmlformats.org/officeDocument/2006/relationships/hyperlink" Target="http://www.jftc.or.jp/" TargetMode="External" /><Relationship Id="rId6" Type="http://schemas.openxmlformats.org/officeDocument/2006/relationships/hyperlink" Target="http://www.jmf.or.jp/japanese/survey/survey.html" TargetMode="External" /><Relationship Id="rId7" Type="http://schemas.openxmlformats.org/officeDocument/2006/relationships/hyperlink" Target="https://www.depart.or.jp/store_sale/" TargetMode="External" /><Relationship Id="rId8" Type="http://schemas.openxmlformats.org/officeDocument/2006/relationships/hyperlink" Target="https://www.nikkakyo.org/" TargetMode="External" /><Relationship Id="rId9" Type="http://schemas.openxmlformats.org/officeDocument/2006/relationships/hyperlink" Target="https://www.aluminum.or.jp/stmember_login.php" TargetMode="External" /><Relationship Id="rId10" Type="http://schemas.openxmlformats.org/officeDocument/2006/relationships/hyperlink" Target="http://www.jcassoc.or.jp/cement/1jpn/jh1.html" TargetMode="External" /><Relationship Id="rId11" Type="http://schemas.openxmlformats.org/officeDocument/2006/relationships/hyperlink" Target="https://www.jcfa.gr.jp/" TargetMode="External" /><Relationship Id="rId12" Type="http://schemas.openxmlformats.org/officeDocument/2006/relationships/hyperlink" Target="https://www.jeita.or.jp/japanese/stat/electronic/2022/index.htm" TargetMode="External" /><Relationship Id="rId13" Type="http://schemas.openxmlformats.org/officeDocument/2006/relationships/hyperlink" Target="https://www.jisf.or.jp/data/jyukyu/index.html" TargetMode="External" /><Relationship Id="rId14" Type="http://schemas.openxmlformats.org/officeDocument/2006/relationships/hyperlink" Target="https://www.jisf.or.jp/data/index.html" TargetMode="External" /><Relationship Id="rId15" Type="http://schemas.openxmlformats.org/officeDocument/2006/relationships/hyperlink" Target="https://www.meti.go.jp/statistics/index.html" TargetMode="External" /><Relationship Id="rId16" Type="http://schemas.openxmlformats.org/officeDocument/2006/relationships/hyperlink" Target="https://www.meti.go.jp/statistics/tyo/iip/result-1.html" TargetMode="External" /><Relationship Id="rId17" Type="http://schemas.openxmlformats.org/officeDocument/2006/relationships/hyperlink" Target="https://www.meti.go.jp/statistics/tyo/tokusabido/result-1.html" TargetMode="External" /><Relationship Id="rId18" Type="http://schemas.openxmlformats.org/officeDocument/2006/relationships/hyperlink" Target="https://www.meti.go.jp/statistics/tyo/syoudou/result/sokuho_1.html" TargetMode="External" /><Relationship Id="rId19" Type="http://schemas.openxmlformats.org/officeDocument/2006/relationships/hyperlink" Target="http://jamaserv.jama.or.jp/newdb/index.html" TargetMode="External" /><Relationship Id="rId20" Type="http://schemas.openxmlformats.org/officeDocument/2006/relationships/hyperlink" Target="http://jamaserv.jama.or.jp/newdb/index.html" TargetMode="External" /><Relationship Id="rId21" Type="http://schemas.openxmlformats.org/officeDocument/2006/relationships/hyperlink" Target="https://www.meti.go.jp/statistics/tyo/syoudou/result/pdf/h2sskihan.pdf" TargetMode="External" /><Relationship Id="rId22" Type="http://schemas.openxmlformats.org/officeDocument/2006/relationships/hyperlink" Target="https://j-mining-pf.jp/market_report/" TargetMode="External" /><Relationship Id="rId2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aj.gr.jp/statis/" TargetMode="External" /><Relationship Id="rId2" Type="http://schemas.openxmlformats.org/officeDocument/2006/relationships/hyperlink" Target="http://www.limestone.gr.jp/analysis/index.htm" TargetMode="External" /><Relationship Id="rId3" Type="http://schemas.openxmlformats.org/officeDocument/2006/relationships/hyperlink" Target="http://www.copper-brass.gr.jp/database/statistics.html" TargetMode="External" /><Relationship Id="rId4" Type="http://schemas.openxmlformats.org/officeDocument/2006/relationships/hyperlink" Target="http://www.jcma2.jp/toukei.html" TargetMode="External" /><Relationship Id="rId5" Type="http://schemas.openxmlformats.org/officeDocument/2006/relationships/hyperlink" Target="http://www.jftc.or.jp/" TargetMode="External" /><Relationship Id="rId6" Type="http://schemas.openxmlformats.org/officeDocument/2006/relationships/hyperlink" Target="http://www.jmf.or.jp/japanese/survey/survey.html" TargetMode="External" /><Relationship Id="rId7" Type="http://schemas.openxmlformats.org/officeDocument/2006/relationships/hyperlink" Target="https://www.depart.or.jp/store_sale/" TargetMode="External" /><Relationship Id="rId8" Type="http://schemas.openxmlformats.org/officeDocument/2006/relationships/hyperlink" Target="https://www.nikkakyo.org/" TargetMode="External" /><Relationship Id="rId9" Type="http://schemas.openxmlformats.org/officeDocument/2006/relationships/hyperlink" Target="https://www.aluminum.or.jp/stmember_login.php" TargetMode="External" /><Relationship Id="rId10" Type="http://schemas.openxmlformats.org/officeDocument/2006/relationships/hyperlink" Target="http://www.jcassoc.or.jp/cement/1jpn/jh1.html" TargetMode="External" /><Relationship Id="rId11" Type="http://schemas.openxmlformats.org/officeDocument/2006/relationships/hyperlink" Target="https://www.jcfa.gr.jp/" TargetMode="External" /><Relationship Id="rId12" Type="http://schemas.openxmlformats.org/officeDocument/2006/relationships/hyperlink" Target="https://www.jeita.or.jp/japanese/stat/electronic/2022/index.htm" TargetMode="External" /><Relationship Id="rId13" Type="http://schemas.openxmlformats.org/officeDocument/2006/relationships/hyperlink" Target="https://www.jisf.or.jp/data/jyukyu/index.html" TargetMode="External" /><Relationship Id="rId14" Type="http://schemas.openxmlformats.org/officeDocument/2006/relationships/hyperlink" Target="https://www.jisf.or.jp/data/index.html" TargetMode="External" /><Relationship Id="rId15" Type="http://schemas.openxmlformats.org/officeDocument/2006/relationships/hyperlink" Target="https://www.meti.go.jp/statistics/index.html" TargetMode="External" /><Relationship Id="rId16" Type="http://schemas.openxmlformats.org/officeDocument/2006/relationships/hyperlink" Target="https://www.meti.go.jp/statistics/tyo/iip/result-1.html" TargetMode="External" /><Relationship Id="rId17" Type="http://schemas.openxmlformats.org/officeDocument/2006/relationships/hyperlink" Target="https://www.meti.go.jp/statistics/tyo/tokusabido/result-1.html" TargetMode="External" /><Relationship Id="rId18" Type="http://schemas.openxmlformats.org/officeDocument/2006/relationships/hyperlink" Target="https://www.meti.go.jp/statistics/tyo/syoudou/result/sokuho_1.html" TargetMode="External" /><Relationship Id="rId19" Type="http://schemas.openxmlformats.org/officeDocument/2006/relationships/hyperlink" Target="http://jamaserv.jama.or.jp/newdb/index.html" TargetMode="External" /><Relationship Id="rId20" Type="http://schemas.openxmlformats.org/officeDocument/2006/relationships/hyperlink" Target="http://jamaserv.jama.or.jp/newdb/index.html" TargetMode="External" /><Relationship Id="rId21" Type="http://schemas.openxmlformats.org/officeDocument/2006/relationships/hyperlink" Target="https://www.meti.go.jp/statistics/tyo/syoudou/result/pdf/h2sskihan.pdf" TargetMode="External" /><Relationship Id="rId22" Type="http://schemas.openxmlformats.org/officeDocument/2006/relationships/hyperlink" Target="https://j-mining-pf.jp/market_report/" TargetMode="External" /><Relationship Id="rId2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B1:S56"/>
  <sheetViews>
    <sheetView showGridLines="0" tabSelected="1" zoomScale="80" zoomScaleNormal="80" zoomScalePageLayoutView="0" workbookViewId="0" topLeftCell="A1">
      <selection activeCell="S15" sqref="S15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33.625" style="1" bestFit="1" customWidth="1"/>
    <col min="4" max="4" width="11.75390625" style="1" customWidth="1"/>
    <col min="5" max="5" width="9.625" style="1" customWidth="1"/>
    <col min="6" max="6" width="4.625" style="82" bestFit="1" customWidth="1"/>
    <col min="7" max="7" width="10.00390625" style="1" customWidth="1"/>
    <col min="8" max="8" width="28.50390625" style="1" bestFit="1" customWidth="1"/>
    <col min="9" max="9" width="14.125" style="1" customWidth="1"/>
    <col min="10" max="10" width="6.375" style="1" customWidth="1"/>
    <col min="11" max="11" width="10.00390625" style="1" bestFit="1" customWidth="1"/>
    <col min="12" max="12" width="11.875" style="1" customWidth="1"/>
    <col min="13" max="13" width="6.125" style="2" customWidth="1"/>
    <col min="14" max="14" width="9.25390625" style="17" customWidth="1"/>
    <col min="15" max="15" width="3.375" style="2" customWidth="1"/>
    <col min="16" max="16" width="3.375" style="37" customWidth="1"/>
    <col min="17" max="17" width="3.50390625" style="1" bestFit="1" customWidth="1"/>
    <col min="18" max="16384" width="9.00390625" style="1" customWidth="1"/>
  </cols>
  <sheetData>
    <row r="1" spans="2:18" ht="15" customHeight="1">
      <c r="B1" s="298" t="s">
        <v>93</v>
      </c>
      <c r="C1" s="298"/>
      <c r="D1" s="298"/>
      <c r="E1" s="299" t="s">
        <v>367</v>
      </c>
      <c r="F1" s="300">
        <v>3</v>
      </c>
      <c r="G1" s="301" t="s">
        <v>94</v>
      </c>
      <c r="H1" s="301"/>
      <c r="I1" s="110"/>
      <c r="L1" s="36"/>
      <c r="M1" s="302" t="s">
        <v>66</v>
      </c>
      <c r="N1" s="303"/>
      <c r="O1" s="303"/>
      <c r="P1" s="8">
        <v>17</v>
      </c>
      <c r="R1" s="99">
        <v>14</v>
      </c>
    </row>
    <row r="2" spans="2:16" ht="7.5" customHeight="1">
      <c r="B2" s="298"/>
      <c r="C2" s="298"/>
      <c r="D2" s="298"/>
      <c r="E2" s="299"/>
      <c r="F2" s="300"/>
      <c r="G2" s="301"/>
      <c r="H2" s="301"/>
      <c r="M2" s="17"/>
      <c r="N2" s="2"/>
      <c r="O2" s="42"/>
      <c r="P2" s="189"/>
    </row>
    <row r="3" spans="2:16" ht="17.25" customHeight="1">
      <c r="B3" s="298"/>
      <c r="C3" s="298"/>
      <c r="D3" s="298"/>
      <c r="E3" s="299"/>
      <c r="F3" s="300"/>
      <c r="G3" s="301"/>
      <c r="H3" s="301"/>
      <c r="L3" s="35"/>
      <c r="M3" s="302" t="s">
        <v>67</v>
      </c>
      <c r="N3" s="303"/>
      <c r="O3" s="303"/>
      <c r="P3" s="8">
        <v>17</v>
      </c>
    </row>
    <row r="4" spans="6:16" ht="6.75" customHeight="1" thickBot="1">
      <c r="F4" s="173"/>
      <c r="P4" s="8"/>
    </row>
    <row r="5" spans="2:19" s="3" customFormat="1" ht="24" customHeight="1" thickBot="1">
      <c r="B5" s="112" t="s">
        <v>16</v>
      </c>
      <c r="C5" s="106" t="s">
        <v>108</v>
      </c>
      <c r="D5" s="63" t="s">
        <v>17</v>
      </c>
      <c r="E5" s="285" t="s">
        <v>41</v>
      </c>
      <c r="F5" s="286"/>
      <c r="G5" s="287"/>
      <c r="H5" s="63" t="s">
        <v>42</v>
      </c>
      <c r="I5" s="285" t="s">
        <v>18</v>
      </c>
      <c r="J5" s="286"/>
      <c r="K5" s="288"/>
      <c r="L5" s="285" t="s">
        <v>43</v>
      </c>
      <c r="M5" s="289"/>
      <c r="N5" s="285" t="s">
        <v>85</v>
      </c>
      <c r="O5" s="290"/>
      <c r="P5" s="38"/>
      <c r="Q5" s="1"/>
      <c r="S5" s="40"/>
    </row>
    <row r="6" spans="2:19" ht="18.75" customHeight="1">
      <c r="B6" s="291" t="s">
        <v>0</v>
      </c>
      <c r="C6" s="292" t="s">
        <v>109</v>
      </c>
      <c r="D6" s="293" t="s">
        <v>19</v>
      </c>
      <c r="E6" s="295" t="s">
        <v>386</v>
      </c>
      <c r="F6" s="296">
        <f>$F$1-1</f>
        <v>2</v>
      </c>
      <c r="G6" s="297" t="s">
        <v>92</v>
      </c>
      <c r="H6" s="268" t="s">
        <v>5</v>
      </c>
      <c r="I6" s="282" t="s">
        <v>20</v>
      </c>
      <c r="J6" s="283"/>
      <c r="K6" s="284"/>
      <c r="L6" s="132">
        <v>11625</v>
      </c>
      <c r="M6" s="59" t="s">
        <v>38</v>
      </c>
      <c r="N6" s="190" t="s">
        <v>234</v>
      </c>
      <c r="O6" s="191" t="s">
        <v>84</v>
      </c>
      <c r="P6" s="40"/>
      <c r="S6" s="131"/>
    </row>
    <row r="7" spans="2:19" ht="18.75" customHeight="1">
      <c r="B7" s="230"/>
      <c r="C7" s="257"/>
      <c r="D7" s="294"/>
      <c r="E7" s="235"/>
      <c r="F7" s="237"/>
      <c r="G7" s="239"/>
      <c r="H7" s="260"/>
      <c r="I7" s="261" t="s">
        <v>21</v>
      </c>
      <c r="J7" s="262"/>
      <c r="K7" s="263"/>
      <c r="L7" s="130">
        <v>12483</v>
      </c>
      <c r="M7" s="4" t="s">
        <v>59</v>
      </c>
      <c r="N7" s="53" t="s">
        <v>342</v>
      </c>
      <c r="O7" s="31" t="s">
        <v>84</v>
      </c>
      <c r="P7" s="131"/>
      <c r="S7" s="40"/>
    </row>
    <row r="8" spans="2:19" ht="18.75" customHeight="1">
      <c r="B8" s="230" t="s">
        <v>1</v>
      </c>
      <c r="C8" s="256" t="s">
        <v>110</v>
      </c>
      <c r="D8" s="258" t="s">
        <v>14</v>
      </c>
      <c r="E8" s="247" t="str">
        <f>$E$6</f>
        <v>２０２４年</v>
      </c>
      <c r="F8" s="249">
        <f>$F$6</f>
        <v>2</v>
      </c>
      <c r="G8" s="251" t="s">
        <v>92</v>
      </c>
      <c r="H8" s="259" t="s">
        <v>6</v>
      </c>
      <c r="I8" s="253" t="s">
        <v>22</v>
      </c>
      <c r="J8" s="254"/>
      <c r="K8" s="264"/>
      <c r="L8" s="64">
        <v>9571</v>
      </c>
      <c r="M8" s="5" t="s">
        <v>39</v>
      </c>
      <c r="N8" s="170" t="s">
        <v>232</v>
      </c>
      <c r="O8" s="168" t="s">
        <v>84</v>
      </c>
      <c r="P8" s="40"/>
      <c r="S8" s="40"/>
    </row>
    <row r="9" spans="2:19" ht="18.75" customHeight="1">
      <c r="B9" s="230"/>
      <c r="C9" s="257"/>
      <c r="D9" s="232"/>
      <c r="E9" s="248"/>
      <c r="F9" s="250"/>
      <c r="G9" s="252"/>
      <c r="H9" s="260"/>
      <c r="I9" s="261" t="s">
        <v>23</v>
      </c>
      <c r="J9" s="262"/>
      <c r="K9" s="265"/>
      <c r="L9" s="133">
        <v>9579</v>
      </c>
      <c r="M9" s="66" t="s">
        <v>39</v>
      </c>
      <c r="N9" s="171" t="s">
        <v>407</v>
      </c>
      <c r="O9" s="172" t="s">
        <v>84</v>
      </c>
      <c r="P9" s="40"/>
      <c r="S9" s="40"/>
    </row>
    <row r="10" spans="2:19" ht="18.75" customHeight="1">
      <c r="B10" s="230" t="s">
        <v>2</v>
      </c>
      <c r="C10" s="280" t="s">
        <v>111</v>
      </c>
      <c r="D10" s="258" t="s">
        <v>24</v>
      </c>
      <c r="E10" s="247" t="str">
        <f>$E$6</f>
        <v>２０２４年</v>
      </c>
      <c r="F10" s="249">
        <f>$F$6</f>
        <v>2</v>
      </c>
      <c r="G10" s="251" t="s">
        <v>95</v>
      </c>
      <c r="H10" s="281" t="s">
        <v>124</v>
      </c>
      <c r="I10" s="148" t="s">
        <v>125</v>
      </c>
      <c r="J10" s="149"/>
      <c r="K10" s="153"/>
      <c r="L10" s="129">
        <v>130028</v>
      </c>
      <c r="M10" s="5" t="s">
        <v>75</v>
      </c>
      <c r="N10" s="195" t="s">
        <v>405</v>
      </c>
      <c r="O10" s="196" t="s">
        <v>84</v>
      </c>
      <c r="P10" s="131"/>
      <c r="S10" s="39"/>
    </row>
    <row r="11" spans="2:19" ht="18.75" customHeight="1">
      <c r="B11" s="230"/>
      <c r="C11" s="280"/>
      <c r="D11" s="232"/>
      <c r="E11" s="248"/>
      <c r="F11" s="250"/>
      <c r="G11" s="252"/>
      <c r="H11" s="260"/>
      <c r="I11" s="80" t="s">
        <v>126</v>
      </c>
      <c r="J11" s="150"/>
      <c r="K11" s="154"/>
      <c r="L11" s="130">
        <v>135785</v>
      </c>
      <c r="M11" s="4" t="s">
        <v>75</v>
      </c>
      <c r="N11" s="68" t="s">
        <v>317</v>
      </c>
      <c r="O11" s="33" t="s">
        <v>84</v>
      </c>
      <c r="P11" s="131"/>
      <c r="S11" s="39"/>
    </row>
    <row r="12" spans="2:19" ht="18.75" customHeight="1">
      <c r="B12" s="230" t="s">
        <v>3</v>
      </c>
      <c r="C12" s="279" t="s">
        <v>112</v>
      </c>
      <c r="D12" s="258" t="s">
        <v>25</v>
      </c>
      <c r="E12" s="247" t="str">
        <f>$E$6</f>
        <v>２０２４年</v>
      </c>
      <c r="F12" s="249">
        <f>$F$6</f>
        <v>2</v>
      </c>
      <c r="G12" s="251" t="s">
        <v>92</v>
      </c>
      <c r="H12" s="259" t="s">
        <v>7</v>
      </c>
      <c r="I12" s="253" t="s">
        <v>79</v>
      </c>
      <c r="J12" s="254"/>
      <c r="K12" s="255"/>
      <c r="L12" s="129">
        <v>54820</v>
      </c>
      <c r="M12" s="5" t="s">
        <v>75</v>
      </c>
      <c r="N12" s="65" t="s">
        <v>313</v>
      </c>
      <c r="O12" s="75" t="s">
        <v>84</v>
      </c>
      <c r="P12" s="40"/>
      <c r="S12" s="39"/>
    </row>
    <row r="13" spans="2:19" ht="18.75" customHeight="1">
      <c r="B13" s="230"/>
      <c r="C13" s="257"/>
      <c r="D13" s="232"/>
      <c r="E13" s="248"/>
      <c r="F13" s="250"/>
      <c r="G13" s="252"/>
      <c r="H13" s="260"/>
      <c r="I13" s="80" t="s">
        <v>99</v>
      </c>
      <c r="J13" s="93">
        <f>F1-2</f>
        <v>1</v>
      </c>
      <c r="K13" s="92"/>
      <c r="L13" s="213"/>
      <c r="M13" s="4" t="s">
        <v>75</v>
      </c>
      <c r="N13" s="221"/>
      <c r="O13" s="222" t="s">
        <v>84</v>
      </c>
      <c r="P13" s="39"/>
      <c r="S13" s="39"/>
    </row>
    <row r="14" spans="2:19" ht="18.75" customHeight="1">
      <c r="B14" s="230" t="s">
        <v>60</v>
      </c>
      <c r="C14" s="279" t="s">
        <v>113</v>
      </c>
      <c r="D14" s="258" t="s">
        <v>26</v>
      </c>
      <c r="E14" s="247" t="str">
        <f>$E$6</f>
        <v>２０２４年</v>
      </c>
      <c r="F14" s="249">
        <f>$F$6</f>
        <v>2</v>
      </c>
      <c r="G14" s="251" t="s">
        <v>96</v>
      </c>
      <c r="H14" s="259" t="s">
        <v>27</v>
      </c>
      <c r="I14" s="253" t="s">
        <v>28</v>
      </c>
      <c r="J14" s="254"/>
      <c r="K14" s="264"/>
      <c r="L14" s="135">
        <v>52000</v>
      </c>
      <c r="M14" s="5" t="s">
        <v>39</v>
      </c>
      <c r="N14" s="195" t="s">
        <v>408</v>
      </c>
      <c r="O14" s="196" t="s">
        <v>84</v>
      </c>
      <c r="P14" s="39"/>
      <c r="S14" s="39"/>
    </row>
    <row r="15" spans="2:19" ht="18.75" customHeight="1">
      <c r="B15" s="230"/>
      <c r="C15" s="266"/>
      <c r="D15" s="267"/>
      <c r="E15" s="235"/>
      <c r="F15" s="237"/>
      <c r="G15" s="239"/>
      <c r="H15" s="268"/>
      <c r="I15" s="272" t="s">
        <v>29</v>
      </c>
      <c r="J15" s="273"/>
      <c r="K15" s="274"/>
      <c r="L15" s="136">
        <v>2100</v>
      </c>
      <c r="M15" s="71" t="s">
        <v>39</v>
      </c>
      <c r="N15" s="179" t="s">
        <v>409</v>
      </c>
      <c r="O15" s="178" t="s">
        <v>84</v>
      </c>
      <c r="P15" s="39"/>
      <c r="S15" s="39"/>
    </row>
    <row r="16" spans="2:19" ht="18.75" customHeight="1">
      <c r="B16" s="230"/>
      <c r="C16" s="257"/>
      <c r="D16" s="232"/>
      <c r="E16" s="248"/>
      <c r="F16" s="250"/>
      <c r="G16" s="252"/>
      <c r="H16" s="260"/>
      <c r="I16" s="80" t="s">
        <v>100</v>
      </c>
      <c r="J16" s="93">
        <f>$J$13</f>
        <v>1</v>
      </c>
      <c r="K16" s="88"/>
      <c r="L16" s="70">
        <v>2062</v>
      </c>
      <c r="M16" s="4" t="s">
        <v>48</v>
      </c>
      <c r="N16" s="53" t="s">
        <v>410</v>
      </c>
      <c r="O16" s="31" t="s">
        <v>84</v>
      </c>
      <c r="P16" s="39"/>
      <c r="S16" s="40"/>
    </row>
    <row r="17" spans="2:19" ht="18.75" customHeight="1">
      <c r="B17" s="230" t="s">
        <v>61</v>
      </c>
      <c r="C17" s="275" t="s">
        <v>114</v>
      </c>
      <c r="D17" s="277" t="s">
        <v>86</v>
      </c>
      <c r="E17" s="247" t="str">
        <f>$E$6</f>
        <v>２０２４年</v>
      </c>
      <c r="F17" s="249">
        <f>$F$6</f>
        <v>2</v>
      </c>
      <c r="G17" s="251" t="s">
        <v>95</v>
      </c>
      <c r="H17" s="259" t="s">
        <v>76</v>
      </c>
      <c r="I17" s="253" t="s">
        <v>77</v>
      </c>
      <c r="J17" s="254"/>
      <c r="K17" s="255"/>
      <c r="L17" s="64">
        <v>142616</v>
      </c>
      <c r="M17" s="5" t="s">
        <v>75</v>
      </c>
      <c r="N17" s="54" t="s">
        <v>337</v>
      </c>
      <c r="O17" s="34" t="s">
        <v>84</v>
      </c>
      <c r="P17" s="39"/>
      <c r="S17" s="39"/>
    </row>
    <row r="18" spans="2:19" ht="18.75" customHeight="1">
      <c r="B18" s="230"/>
      <c r="C18" s="276"/>
      <c r="D18" s="278"/>
      <c r="E18" s="248"/>
      <c r="F18" s="250"/>
      <c r="G18" s="252"/>
      <c r="H18" s="260"/>
      <c r="I18" s="261" t="s">
        <v>78</v>
      </c>
      <c r="J18" s="262"/>
      <c r="K18" s="263"/>
      <c r="L18" s="133">
        <v>137680</v>
      </c>
      <c r="M18" s="4" t="s">
        <v>75</v>
      </c>
      <c r="N18" s="55" t="s">
        <v>362</v>
      </c>
      <c r="O18" s="32" t="s">
        <v>84</v>
      </c>
      <c r="P18" s="39"/>
      <c r="S18" s="39"/>
    </row>
    <row r="19" spans="2:19" ht="18.75" customHeight="1">
      <c r="B19" s="230" t="s">
        <v>62</v>
      </c>
      <c r="C19" s="111" t="s">
        <v>115</v>
      </c>
      <c r="D19" s="258" t="s">
        <v>30</v>
      </c>
      <c r="E19" s="247" t="str">
        <f>$E$6</f>
        <v>２０２４年</v>
      </c>
      <c r="F19" s="249">
        <f>$F$6</f>
        <v>2</v>
      </c>
      <c r="G19" s="251" t="s">
        <v>92</v>
      </c>
      <c r="H19" s="259" t="s">
        <v>31</v>
      </c>
      <c r="I19" s="253" t="s">
        <v>68</v>
      </c>
      <c r="J19" s="254"/>
      <c r="K19" s="264"/>
      <c r="L19" s="137">
        <v>6991</v>
      </c>
      <c r="M19" s="5" t="s">
        <v>39</v>
      </c>
      <c r="N19" s="202" t="s">
        <v>411</v>
      </c>
      <c r="O19" s="34" t="s">
        <v>84</v>
      </c>
      <c r="P19" s="39"/>
      <c r="S19" s="39"/>
    </row>
    <row r="20" spans="2:19" ht="18.75" customHeight="1">
      <c r="B20" s="230"/>
      <c r="C20" s="111" t="s">
        <v>116</v>
      </c>
      <c r="D20" s="232"/>
      <c r="E20" s="248"/>
      <c r="F20" s="250"/>
      <c r="G20" s="252"/>
      <c r="H20" s="260"/>
      <c r="I20" s="261" t="s">
        <v>82</v>
      </c>
      <c r="J20" s="262"/>
      <c r="K20" s="265"/>
      <c r="L20" s="130">
        <v>4696</v>
      </c>
      <c r="M20" s="4" t="s">
        <v>39</v>
      </c>
      <c r="N20" s="201" t="s">
        <v>258</v>
      </c>
      <c r="O20" s="33" t="s">
        <v>84</v>
      </c>
      <c r="P20" s="39"/>
      <c r="S20" s="39"/>
    </row>
    <row r="21" spans="2:19" ht="18.75" customHeight="1" hidden="1">
      <c r="B21" s="230" t="s">
        <v>63</v>
      </c>
      <c r="C21" s="256" t="s">
        <v>117</v>
      </c>
      <c r="D21" s="258" t="s">
        <v>53</v>
      </c>
      <c r="E21" s="247" t="s">
        <v>142</v>
      </c>
      <c r="F21" s="249">
        <v>10</v>
      </c>
      <c r="G21" s="251" t="s">
        <v>97</v>
      </c>
      <c r="H21" s="259" t="s">
        <v>54</v>
      </c>
      <c r="I21" s="269" t="s">
        <v>55</v>
      </c>
      <c r="J21" s="23" t="s">
        <v>106</v>
      </c>
      <c r="K21" s="24" t="s">
        <v>57</v>
      </c>
      <c r="L21" s="185">
        <v>647968</v>
      </c>
      <c r="M21" s="204" t="s">
        <v>83</v>
      </c>
      <c r="N21" s="208" t="s">
        <v>143</v>
      </c>
      <c r="O21" s="75" t="s">
        <v>84</v>
      </c>
      <c r="P21" s="39"/>
      <c r="S21" s="39"/>
    </row>
    <row r="22" spans="2:19" ht="18.75" customHeight="1" hidden="1">
      <c r="B22" s="230"/>
      <c r="C22" s="266"/>
      <c r="D22" s="267"/>
      <c r="E22" s="235"/>
      <c r="F22" s="237"/>
      <c r="G22" s="239"/>
      <c r="H22" s="268"/>
      <c r="I22" s="270"/>
      <c r="J22" s="25" t="s">
        <v>144</v>
      </c>
      <c r="K22" s="26" t="s">
        <v>91</v>
      </c>
      <c r="L22" s="187">
        <v>338327</v>
      </c>
      <c r="M22" s="205" t="s">
        <v>83</v>
      </c>
      <c r="N22" s="209" t="s">
        <v>145</v>
      </c>
      <c r="O22" s="79" t="s">
        <v>84</v>
      </c>
      <c r="P22" s="39"/>
      <c r="S22" s="39"/>
    </row>
    <row r="23" spans="2:19" ht="18.75" customHeight="1" hidden="1">
      <c r="B23" s="230"/>
      <c r="C23" s="266"/>
      <c r="D23" s="267"/>
      <c r="E23" s="235"/>
      <c r="F23" s="237"/>
      <c r="G23" s="239"/>
      <c r="H23" s="268"/>
      <c r="I23" s="270"/>
      <c r="J23" s="27"/>
      <c r="K23" s="26" t="s">
        <v>56</v>
      </c>
      <c r="L23" s="187">
        <v>367044</v>
      </c>
      <c r="M23" s="205" t="s">
        <v>83</v>
      </c>
      <c r="N23" s="209" t="s">
        <v>146</v>
      </c>
      <c r="O23" s="79" t="s">
        <v>84</v>
      </c>
      <c r="P23" s="39"/>
      <c r="S23" s="100"/>
    </row>
    <row r="24" spans="2:19" ht="18.75" customHeight="1" hidden="1">
      <c r="B24" s="230"/>
      <c r="C24" s="257"/>
      <c r="D24" s="232"/>
      <c r="E24" s="248"/>
      <c r="F24" s="250"/>
      <c r="G24" s="252"/>
      <c r="H24" s="260"/>
      <c r="I24" s="271"/>
      <c r="J24" s="28"/>
      <c r="K24" s="29" t="s">
        <v>58</v>
      </c>
      <c r="L24" s="186">
        <v>705371</v>
      </c>
      <c r="M24" s="203" t="s">
        <v>83</v>
      </c>
      <c r="N24" s="207" t="s">
        <v>147</v>
      </c>
      <c r="O24" s="31" t="s">
        <v>84</v>
      </c>
      <c r="P24" s="39"/>
      <c r="S24" s="39"/>
    </row>
    <row r="25" spans="2:19" ht="18.75" customHeight="1">
      <c r="B25" s="230" t="s">
        <v>69</v>
      </c>
      <c r="C25" s="256" t="s">
        <v>69</v>
      </c>
      <c r="D25" s="258" t="s">
        <v>70</v>
      </c>
      <c r="E25" s="247" t="str">
        <f>$E$6</f>
        <v>２０２４年</v>
      </c>
      <c r="F25" s="249">
        <f>$F$6</f>
        <v>2</v>
      </c>
      <c r="G25" s="251" t="s">
        <v>92</v>
      </c>
      <c r="H25" s="43"/>
      <c r="I25" s="44" t="s">
        <v>71</v>
      </c>
      <c r="J25" s="45"/>
      <c r="K25" s="46"/>
      <c r="L25" s="129">
        <v>448493</v>
      </c>
      <c r="M25" s="5" t="s">
        <v>75</v>
      </c>
      <c r="N25" s="54" t="s">
        <v>158</v>
      </c>
      <c r="O25" s="76" t="s">
        <v>84</v>
      </c>
      <c r="P25" s="40"/>
      <c r="S25" s="40"/>
    </row>
    <row r="26" spans="2:19" ht="18.75" customHeight="1">
      <c r="B26" s="230"/>
      <c r="C26" s="266"/>
      <c r="D26" s="267"/>
      <c r="E26" s="235"/>
      <c r="F26" s="237"/>
      <c r="G26" s="239"/>
      <c r="H26" s="43" t="s">
        <v>74</v>
      </c>
      <c r="I26" s="47" t="s">
        <v>72</v>
      </c>
      <c r="J26" s="48"/>
      <c r="K26" s="49"/>
      <c r="L26" s="138">
        <v>359154</v>
      </c>
      <c r="M26" s="71" t="s">
        <v>75</v>
      </c>
      <c r="N26" s="72" t="s">
        <v>412</v>
      </c>
      <c r="O26" s="194" t="s">
        <v>84</v>
      </c>
      <c r="P26" s="39"/>
      <c r="S26" s="39"/>
    </row>
    <row r="27" spans="2:19" ht="18.75" customHeight="1">
      <c r="B27" s="230"/>
      <c r="C27" s="257"/>
      <c r="D27" s="232"/>
      <c r="E27" s="248"/>
      <c r="F27" s="250"/>
      <c r="G27" s="252"/>
      <c r="H27" s="43"/>
      <c r="I27" s="50" t="s">
        <v>73</v>
      </c>
      <c r="J27" s="51"/>
      <c r="K27" s="52"/>
      <c r="L27" s="130">
        <v>146311</v>
      </c>
      <c r="M27" s="4" t="s">
        <v>75</v>
      </c>
      <c r="N27" s="53" t="s">
        <v>278</v>
      </c>
      <c r="O27" s="193" t="s">
        <v>84</v>
      </c>
      <c r="P27" s="39"/>
      <c r="S27" s="131"/>
    </row>
    <row r="28" spans="2:16" ht="18.75" customHeight="1">
      <c r="B28" s="230" t="s">
        <v>4</v>
      </c>
      <c r="C28" s="244" t="s">
        <v>120</v>
      </c>
      <c r="D28" s="258" t="s">
        <v>32</v>
      </c>
      <c r="E28" s="247" t="str">
        <f>$E$6</f>
        <v>２０２４年</v>
      </c>
      <c r="F28" s="249">
        <f>$F$6</f>
        <v>2</v>
      </c>
      <c r="G28" s="251" t="s">
        <v>95</v>
      </c>
      <c r="H28" s="259" t="s">
        <v>9</v>
      </c>
      <c r="I28" s="253" t="s">
        <v>8</v>
      </c>
      <c r="J28" s="254"/>
      <c r="K28" s="264"/>
      <c r="L28" s="64">
        <v>52757</v>
      </c>
      <c r="M28" s="5" t="s">
        <v>75</v>
      </c>
      <c r="N28" s="65" t="s">
        <v>413</v>
      </c>
      <c r="O28" s="75" t="s">
        <v>84</v>
      </c>
      <c r="P28" s="39"/>
    </row>
    <row r="29" spans="2:16" ht="18.75" customHeight="1">
      <c r="B29" s="230"/>
      <c r="C29" s="246"/>
      <c r="D29" s="232"/>
      <c r="E29" s="248"/>
      <c r="F29" s="250"/>
      <c r="G29" s="252"/>
      <c r="H29" s="260"/>
      <c r="I29" s="261" t="s">
        <v>33</v>
      </c>
      <c r="J29" s="262"/>
      <c r="K29" s="265"/>
      <c r="L29" s="134">
        <v>114763</v>
      </c>
      <c r="M29" s="4" t="s">
        <v>75</v>
      </c>
      <c r="N29" s="67" t="s">
        <v>414</v>
      </c>
      <c r="O29" s="77" t="s">
        <v>84</v>
      </c>
      <c r="P29" s="39"/>
    </row>
    <row r="30" spans="2:16" ht="18.75" customHeight="1">
      <c r="B30" s="230" t="s">
        <v>65</v>
      </c>
      <c r="C30" s="256" t="s">
        <v>157</v>
      </c>
      <c r="D30" s="258" t="s">
        <v>46</v>
      </c>
      <c r="E30" s="247" t="str">
        <f>$E$6</f>
        <v>２０２４年</v>
      </c>
      <c r="F30" s="249">
        <f>$F$6</f>
        <v>2</v>
      </c>
      <c r="G30" s="251" t="s">
        <v>98</v>
      </c>
      <c r="H30" s="259" t="s">
        <v>10</v>
      </c>
      <c r="I30" s="253" t="s">
        <v>81</v>
      </c>
      <c r="J30" s="254"/>
      <c r="K30" s="255"/>
      <c r="L30" s="137">
        <v>3790</v>
      </c>
      <c r="M30" s="5" t="s">
        <v>39</v>
      </c>
      <c r="N30" s="65" t="s">
        <v>415</v>
      </c>
      <c r="O30" s="75" t="s">
        <v>84</v>
      </c>
      <c r="P30" s="39"/>
    </row>
    <row r="31" spans="2:16" ht="18.75" customHeight="1">
      <c r="B31" s="230"/>
      <c r="C31" s="266"/>
      <c r="D31" s="267"/>
      <c r="E31" s="235"/>
      <c r="F31" s="237"/>
      <c r="G31" s="239"/>
      <c r="H31" s="268"/>
      <c r="I31" s="7" t="s">
        <v>34</v>
      </c>
      <c r="J31" s="58"/>
      <c r="K31" s="9" t="s">
        <v>51</v>
      </c>
      <c r="L31" s="138">
        <v>3270</v>
      </c>
      <c r="M31" s="71" t="s">
        <v>39</v>
      </c>
      <c r="N31" s="72" t="s">
        <v>416</v>
      </c>
      <c r="O31" s="79" t="s">
        <v>84</v>
      </c>
      <c r="P31" s="39"/>
    </row>
    <row r="32" spans="2:16" ht="18.75" customHeight="1">
      <c r="B32" s="230"/>
      <c r="C32" s="266"/>
      <c r="D32" s="267"/>
      <c r="E32" s="235"/>
      <c r="F32" s="237">
        <f>$F$1-1</f>
        <v>2</v>
      </c>
      <c r="G32" s="239"/>
      <c r="H32" s="268"/>
      <c r="I32" s="56"/>
      <c r="J32" s="57"/>
      <c r="K32" s="18" t="s">
        <v>49</v>
      </c>
      <c r="L32" s="139">
        <v>2699</v>
      </c>
      <c r="M32" s="69" t="s">
        <v>39</v>
      </c>
      <c r="N32" s="72" t="s">
        <v>413</v>
      </c>
      <c r="O32" s="78" t="s">
        <v>127</v>
      </c>
      <c r="P32" s="39"/>
    </row>
    <row r="33" spans="2:16" ht="18.75" customHeight="1">
      <c r="B33" s="230"/>
      <c r="C33" s="257"/>
      <c r="D33" s="232"/>
      <c r="E33" s="248"/>
      <c r="F33" s="250"/>
      <c r="G33" s="252"/>
      <c r="H33" s="260"/>
      <c r="I33" s="6"/>
      <c r="J33" s="20"/>
      <c r="K33" s="19" t="s">
        <v>50</v>
      </c>
      <c r="L33" s="70">
        <v>571</v>
      </c>
      <c r="M33" s="4" t="s">
        <v>39</v>
      </c>
      <c r="N33" s="68" t="s">
        <v>417</v>
      </c>
      <c r="O33" s="33" t="s">
        <v>84</v>
      </c>
      <c r="P33" s="39"/>
    </row>
    <row r="34" spans="2:17" ht="18.75" customHeight="1">
      <c r="B34" s="230" t="s">
        <v>64</v>
      </c>
      <c r="C34" s="256" t="s">
        <v>64</v>
      </c>
      <c r="D34" s="258" t="s">
        <v>35</v>
      </c>
      <c r="E34" s="247" t="str">
        <f>$E$6</f>
        <v>２０２４年</v>
      </c>
      <c r="F34" s="249">
        <f>$F$6</f>
        <v>2</v>
      </c>
      <c r="G34" s="251" t="s">
        <v>95</v>
      </c>
      <c r="H34" s="259" t="s">
        <v>11</v>
      </c>
      <c r="I34" s="253" t="s">
        <v>36</v>
      </c>
      <c r="J34" s="254"/>
      <c r="K34" s="255"/>
      <c r="L34" s="140" t="s">
        <v>418</v>
      </c>
      <c r="M34" s="5" t="s">
        <v>40</v>
      </c>
      <c r="N34" s="54" t="s">
        <v>420</v>
      </c>
      <c r="O34" s="34" t="s">
        <v>84</v>
      </c>
      <c r="P34" s="100"/>
      <c r="Q34" s="42"/>
    </row>
    <row r="35" spans="2:17" ht="18.75" customHeight="1">
      <c r="B35" s="230"/>
      <c r="C35" s="257"/>
      <c r="D35" s="232"/>
      <c r="E35" s="248"/>
      <c r="F35" s="250"/>
      <c r="G35" s="252"/>
      <c r="H35" s="260"/>
      <c r="I35" s="261" t="s">
        <v>52</v>
      </c>
      <c r="J35" s="262"/>
      <c r="K35" s="263"/>
      <c r="L35" s="141" t="s">
        <v>419</v>
      </c>
      <c r="M35" s="66" t="s">
        <v>40</v>
      </c>
      <c r="N35" s="67" t="s">
        <v>169</v>
      </c>
      <c r="O35" s="77" t="s">
        <v>84</v>
      </c>
      <c r="P35" s="39"/>
      <c r="Q35" s="42"/>
    </row>
    <row r="36" spans="2:17" ht="18.75" customHeight="1">
      <c r="B36" s="113" t="s">
        <v>123</v>
      </c>
      <c r="C36" s="108" t="s">
        <v>118</v>
      </c>
      <c r="D36" s="21" t="s">
        <v>15</v>
      </c>
      <c r="E36" s="56" t="str">
        <f>$E$6</f>
        <v>２０２４年</v>
      </c>
      <c r="F36" s="83">
        <f>$F$6</f>
        <v>2</v>
      </c>
      <c r="G36" s="81" t="s">
        <v>95</v>
      </c>
      <c r="H36" s="22" t="s">
        <v>12</v>
      </c>
      <c r="I36" s="241" t="s">
        <v>13</v>
      </c>
      <c r="J36" s="242"/>
      <c r="K36" s="243"/>
      <c r="L36" s="142">
        <v>4329</v>
      </c>
      <c r="M36" s="59" t="s">
        <v>40</v>
      </c>
      <c r="N36" s="127" t="s">
        <v>421</v>
      </c>
      <c r="O36" s="128" t="s">
        <v>84</v>
      </c>
      <c r="P36" s="39"/>
      <c r="Q36" s="42"/>
    </row>
    <row r="37" spans="2:16" ht="18.75" customHeight="1">
      <c r="B37" s="230" t="s">
        <v>88</v>
      </c>
      <c r="C37" s="244" t="s">
        <v>119</v>
      </c>
      <c r="D37" s="233" t="s">
        <v>89</v>
      </c>
      <c r="E37" s="247" t="str">
        <f>$E$6</f>
        <v>２０２４年</v>
      </c>
      <c r="F37" s="249">
        <f>$F$6</f>
        <v>2</v>
      </c>
      <c r="G37" s="251" t="s">
        <v>95</v>
      </c>
      <c r="H37" s="60"/>
      <c r="I37" s="89" t="s">
        <v>101</v>
      </c>
      <c r="J37" s="94">
        <f>$J$13</f>
        <v>1</v>
      </c>
      <c r="K37" s="90"/>
      <c r="L37" s="129">
        <v>8501</v>
      </c>
      <c r="M37" s="73" t="s">
        <v>40</v>
      </c>
      <c r="N37" s="54" t="s">
        <v>423</v>
      </c>
      <c r="O37" s="76" t="s">
        <v>84</v>
      </c>
      <c r="P37" s="40"/>
    </row>
    <row r="38" spans="2:16" ht="18.75" customHeight="1">
      <c r="B38" s="230"/>
      <c r="C38" s="245"/>
      <c r="D38" s="233"/>
      <c r="E38" s="235"/>
      <c r="F38" s="237"/>
      <c r="G38" s="239"/>
      <c r="H38" s="43" t="s">
        <v>90</v>
      </c>
      <c r="I38" s="47" t="s">
        <v>102</v>
      </c>
      <c r="J38" s="95">
        <f>$J$13</f>
        <v>1</v>
      </c>
      <c r="K38" s="91"/>
      <c r="L38" s="138">
        <v>9275</v>
      </c>
      <c r="M38" s="71" t="s">
        <v>40</v>
      </c>
      <c r="N38" s="105" t="s">
        <v>414</v>
      </c>
      <c r="O38" s="143" t="s">
        <v>84</v>
      </c>
      <c r="P38" s="39"/>
    </row>
    <row r="39" spans="2:16" ht="18.75" customHeight="1">
      <c r="B39" s="230"/>
      <c r="C39" s="246"/>
      <c r="D39" s="233"/>
      <c r="E39" s="248"/>
      <c r="F39" s="250"/>
      <c r="G39" s="252"/>
      <c r="H39" s="182"/>
      <c r="I39" s="50" t="s">
        <v>103</v>
      </c>
      <c r="J39" s="93">
        <f>$J$13+0</f>
        <v>1</v>
      </c>
      <c r="K39" s="183"/>
      <c r="L39" s="130" t="s">
        <v>422</v>
      </c>
      <c r="M39" s="184" t="s">
        <v>40</v>
      </c>
      <c r="N39" s="53" t="s">
        <v>398</v>
      </c>
      <c r="O39" s="193" t="s">
        <v>84</v>
      </c>
      <c r="P39" s="131"/>
    </row>
    <row r="40" spans="2:16" ht="18.75" customHeight="1">
      <c r="B40" s="229" t="s">
        <v>138</v>
      </c>
      <c r="C40" s="111" t="s">
        <v>130</v>
      </c>
      <c r="D40" s="232" t="s">
        <v>131</v>
      </c>
      <c r="E40" s="235" t="str">
        <f>$E$6</f>
        <v>２０２４年</v>
      </c>
      <c r="F40" s="237">
        <f>$F$6</f>
        <v>2</v>
      </c>
      <c r="G40" s="239" t="s">
        <v>95</v>
      </c>
      <c r="H40" s="43"/>
      <c r="I40" s="161" t="s">
        <v>132</v>
      </c>
      <c r="J40" s="162"/>
      <c r="K40" s="163"/>
      <c r="L40" s="164">
        <v>344816</v>
      </c>
      <c r="M40" s="165" t="s">
        <v>133</v>
      </c>
      <c r="N40" s="227" t="s">
        <v>286</v>
      </c>
      <c r="O40" s="228" t="s">
        <v>84</v>
      </c>
      <c r="P40" s="40"/>
    </row>
    <row r="41" spans="2:16" ht="18.75" customHeight="1">
      <c r="B41" s="230"/>
      <c r="C41" s="111" t="s">
        <v>134</v>
      </c>
      <c r="D41" s="233"/>
      <c r="E41" s="235"/>
      <c r="F41" s="237"/>
      <c r="G41" s="239"/>
      <c r="H41" s="43" t="s">
        <v>135</v>
      </c>
      <c r="I41" s="47" t="s">
        <v>136</v>
      </c>
      <c r="J41" s="158"/>
      <c r="K41" s="49"/>
      <c r="L41" s="138">
        <v>350166</v>
      </c>
      <c r="M41" s="71" t="s">
        <v>133</v>
      </c>
      <c r="N41" s="188" t="s">
        <v>301</v>
      </c>
      <c r="O41" s="143" t="s">
        <v>84</v>
      </c>
      <c r="P41" s="39"/>
    </row>
    <row r="42" spans="2:16" ht="18.75" customHeight="1" thickBot="1">
      <c r="B42" s="231"/>
      <c r="C42" s="159"/>
      <c r="D42" s="234"/>
      <c r="E42" s="236"/>
      <c r="F42" s="238"/>
      <c r="G42" s="240"/>
      <c r="H42" s="61"/>
      <c r="I42" s="62" t="s">
        <v>137</v>
      </c>
      <c r="J42" s="96">
        <f>J37</f>
        <v>1</v>
      </c>
      <c r="K42" s="160"/>
      <c r="L42" s="151">
        <v>578126</v>
      </c>
      <c r="M42" s="74" t="s">
        <v>133</v>
      </c>
      <c r="N42" s="197" t="s">
        <v>204</v>
      </c>
      <c r="O42" s="304" t="s">
        <v>84</v>
      </c>
      <c r="P42" s="39"/>
    </row>
    <row r="43" spans="11:16" ht="18.75" customHeight="1" thickBot="1">
      <c r="K43" s="8"/>
      <c r="L43" s="175"/>
      <c r="N43" s="126" t="s">
        <v>107</v>
      </c>
      <c r="O43" s="126"/>
      <c r="P43" s="41"/>
    </row>
    <row r="44" spans="2:16" ht="18.75" customHeight="1">
      <c r="B44" s="30" t="s">
        <v>44</v>
      </c>
      <c r="C44" s="109" t="s">
        <v>121</v>
      </c>
      <c r="D44" s="10" t="s">
        <v>37</v>
      </c>
      <c r="E44" s="84" t="str">
        <f>E6</f>
        <v>２０２４年</v>
      </c>
      <c r="F44" s="97">
        <f>$F$6</f>
        <v>2</v>
      </c>
      <c r="G44" s="85" t="s">
        <v>92</v>
      </c>
      <c r="H44" s="11" t="s">
        <v>80</v>
      </c>
      <c r="I44" s="118" t="s">
        <v>104</v>
      </c>
      <c r="J44" s="119"/>
      <c r="K44" s="120"/>
      <c r="L44" s="144">
        <v>97.9</v>
      </c>
      <c r="M44" s="12"/>
      <c r="N44" s="156" t="s">
        <v>406</v>
      </c>
      <c r="O44" s="157" t="s">
        <v>84</v>
      </c>
      <c r="P44" s="39"/>
    </row>
    <row r="45" spans="2:16" ht="18" customHeight="1" thickBot="1">
      <c r="B45" s="13"/>
      <c r="C45" s="147" t="s">
        <v>148</v>
      </c>
      <c r="D45" s="14" t="s">
        <v>45</v>
      </c>
      <c r="E45" s="86" t="str">
        <f>E6</f>
        <v>２０２４年</v>
      </c>
      <c r="F45" s="98">
        <f>$F$6</f>
        <v>2</v>
      </c>
      <c r="G45" s="87" t="s">
        <v>92</v>
      </c>
      <c r="H45" s="15" t="s">
        <v>87</v>
      </c>
      <c r="I45" s="121" t="s">
        <v>105</v>
      </c>
      <c r="J45" s="122"/>
      <c r="K45" s="123"/>
      <c r="L45" s="176">
        <v>12937</v>
      </c>
      <c r="M45" s="16" t="s">
        <v>47</v>
      </c>
      <c r="N45" s="115" t="s">
        <v>245</v>
      </c>
      <c r="O45" s="116" t="s">
        <v>84</v>
      </c>
      <c r="P45" s="39"/>
    </row>
    <row r="46" spans="2:13" ht="18.75" customHeight="1">
      <c r="B46" s="124" t="s">
        <v>122</v>
      </c>
      <c r="C46" s="125" t="s">
        <v>140</v>
      </c>
      <c r="D46" s="8"/>
      <c r="E46" s="103"/>
      <c r="F46" s="8"/>
      <c r="G46" s="104"/>
      <c r="H46" s="8"/>
      <c r="L46" s="117"/>
      <c r="M46" s="206"/>
    </row>
    <row r="47" spans="2:12" ht="20.25" customHeight="1">
      <c r="B47" s="145" t="s">
        <v>128</v>
      </c>
      <c r="C47" s="146" t="s">
        <v>129</v>
      </c>
      <c r="E47" s="8"/>
      <c r="F47" s="107"/>
      <c r="G47" s="107"/>
      <c r="H47" s="114"/>
      <c r="J47" s="103"/>
      <c r="L47" s="117"/>
    </row>
    <row r="48" spans="2:12" ht="12">
      <c r="B48" s="101"/>
      <c r="C48" s="101"/>
      <c r="D48" s="101"/>
      <c r="E48" s="8"/>
      <c r="F48" s="8"/>
      <c r="G48" s="104"/>
      <c r="H48" s="8"/>
      <c r="L48" s="117"/>
    </row>
    <row r="49" spans="2:8" ht="12">
      <c r="B49" s="101"/>
      <c r="C49" s="101"/>
      <c r="D49" s="101"/>
      <c r="E49" s="8"/>
      <c r="F49" s="8"/>
      <c r="G49" s="104"/>
      <c r="H49" s="8"/>
    </row>
    <row r="50" spans="5:8" ht="12">
      <c r="E50" s="8"/>
      <c r="F50" s="8"/>
      <c r="G50" s="104"/>
      <c r="H50" s="8"/>
    </row>
    <row r="51" spans="2:9" ht="12">
      <c r="B51" s="101"/>
      <c r="C51" s="101"/>
      <c r="D51" s="101"/>
      <c r="H51" s="101"/>
      <c r="I51" s="101"/>
    </row>
    <row r="52" spans="8:9" ht="12">
      <c r="H52" s="101"/>
      <c r="I52" s="101"/>
    </row>
    <row r="53" spans="2:9" ht="12">
      <c r="B53" s="101"/>
      <c r="C53" s="101"/>
      <c r="D53" s="101"/>
      <c r="E53" s="101"/>
      <c r="F53" s="102"/>
      <c r="G53" s="101"/>
      <c r="H53" s="101"/>
      <c r="I53" s="101"/>
    </row>
    <row r="55" spans="8:9" ht="12">
      <c r="H55" s="101"/>
      <c r="I55" s="101"/>
    </row>
    <row r="56" spans="2:9" ht="12">
      <c r="B56" s="101"/>
      <c r="C56" s="101"/>
      <c r="D56" s="101"/>
      <c r="E56" s="101"/>
      <c r="F56" s="102"/>
      <c r="G56" s="101"/>
      <c r="H56" s="101"/>
      <c r="I56" s="101"/>
    </row>
  </sheetData>
  <sheetProtection/>
  <mergeCells count="121">
    <mergeCell ref="B40:B42"/>
    <mergeCell ref="D40:D42"/>
    <mergeCell ref="E40:E42"/>
    <mergeCell ref="F40:F42"/>
    <mergeCell ref="G40:G42"/>
    <mergeCell ref="I36:K36"/>
    <mergeCell ref="B37:B39"/>
    <mergeCell ref="C37:C39"/>
    <mergeCell ref="D37:D39"/>
    <mergeCell ref="E37:E39"/>
    <mergeCell ref="F37:F39"/>
    <mergeCell ref="G37:G39"/>
    <mergeCell ref="I30:K30"/>
    <mergeCell ref="B34:B35"/>
    <mergeCell ref="C34:C35"/>
    <mergeCell ref="D34:D35"/>
    <mergeCell ref="E34:E35"/>
    <mergeCell ref="F34:F35"/>
    <mergeCell ref="G34:G35"/>
    <mergeCell ref="H34:H35"/>
    <mergeCell ref="I34:K34"/>
    <mergeCell ref="I35:K35"/>
    <mergeCell ref="H28:H29"/>
    <mergeCell ref="I28:K28"/>
    <mergeCell ref="I29:K29"/>
    <mergeCell ref="B30:B33"/>
    <mergeCell ref="C30:C33"/>
    <mergeCell ref="D30:D33"/>
    <mergeCell ref="E30:E33"/>
    <mergeCell ref="F30:F33"/>
    <mergeCell ref="G30:G33"/>
    <mergeCell ref="H30:H33"/>
    <mergeCell ref="B28:B29"/>
    <mergeCell ref="C28:C29"/>
    <mergeCell ref="D28:D29"/>
    <mergeCell ref="E28:E29"/>
    <mergeCell ref="F28:F29"/>
    <mergeCell ref="G28:G29"/>
    <mergeCell ref="B25:B27"/>
    <mergeCell ref="C25:C27"/>
    <mergeCell ref="D25:D27"/>
    <mergeCell ref="E25:E27"/>
    <mergeCell ref="F25:F27"/>
    <mergeCell ref="G25:G27"/>
    <mergeCell ref="I19:K19"/>
    <mergeCell ref="I20:K20"/>
    <mergeCell ref="B21:B24"/>
    <mergeCell ref="C21:C24"/>
    <mergeCell ref="D21:D24"/>
    <mergeCell ref="E21:E24"/>
    <mergeCell ref="F21:F24"/>
    <mergeCell ref="G21:G24"/>
    <mergeCell ref="H21:H24"/>
    <mergeCell ref="I21:I24"/>
    <mergeCell ref="B19:B20"/>
    <mergeCell ref="D19:D20"/>
    <mergeCell ref="E19:E20"/>
    <mergeCell ref="F19:F20"/>
    <mergeCell ref="G19:G20"/>
    <mergeCell ref="H19:H20"/>
    <mergeCell ref="I15:K15"/>
    <mergeCell ref="B17:B18"/>
    <mergeCell ref="C17:C18"/>
    <mergeCell ref="D17:D18"/>
    <mergeCell ref="E17:E18"/>
    <mergeCell ref="F17:F18"/>
    <mergeCell ref="G17:G18"/>
    <mergeCell ref="H17:H18"/>
    <mergeCell ref="I17:K17"/>
    <mergeCell ref="I18:K18"/>
    <mergeCell ref="H12:H13"/>
    <mergeCell ref="I12:K12"/>
    <mergeCell ref="B14:B16"/>
    <mergeCell ref="C14:C16"/>
    <mergeCell ref="D14:D16"/>
    <mergeCell ref="E14:E16"/>
    <mergeCell ref="F14:F16"/>
    <mergeCell ref="G14:G16"/>
    <mergeCell ref="H14:H16"/>
    <mergeCell ref="I14:K14"/>
    <mergeCell ref="B12:B13"/>
    <mergeCell ref="C12:C13"/>
    <mergeCell ref="D12:D13"/>
    <mergeCell ref="E12:E13"/>
    <mergeCell ref="F12:F13"/>
    <mergeCell ref="G12:G13"/>
    <mergeCell ref="I8:K8"/>
    <mergeCell ref="I9:K9"/>
    <mergeCell ref="B10:B11"/>
    <mergeCell ref="C10:C11"/>
    <mergeCell ref="D10:D11"/>
    <mergeCell ref="E10:E11"/>
    <mergeCell ref="F10:F11"/>
    <mergeCell ref="G10:G11"/>
    <mergeCell ref="H10:H11"/>
    <mergeCell ref="H6:H7"/>
    <mergeCell ref="I6:K6"/>
    <mergeCell ref="I7:K7"/>
    <mergeCell ref="B8:B9"/>
    <mergeCell ref="C8:C9"/>
    <mergeCell ref="D8:D9"/>
    <mergeCell ref="E8:E9"/>
    <mergeCell ref="F8:F9"/>
    <mergeCell ref="G8:G9"/>
    <mergeCell ref="H8:H9"/>
    <mergeCell ref="E5:G5"/>
    <mergeCell ref="I5:K5"/>
    <mergeCell ref="L5:M5"/>
    <mergeCell ref="N5:O5"/>
    <mergeCell ref="B6:B7"/>
    <mergeCell ref="C6:C7"/>
    <mergeCell ref="D6:D7"/>
    <mergeCell ref="E6:E7"/>
    <mergeCell ref="F6:F7"/>
    <mergeCell ref="G6:G7"/>
    <mergeCell ref="B1:D3"/>
    <mergeCell ref="E1:E3"/>
    <mergeCell ref="F1:F3"/>
    <mergeCell ref="G1:H3"/>
    <mergeCell ref="M1:O1"/>
    <mergeCell ref="M3:O3"/>
  </mergeCells>
  <hyperlinks>
    <hyperlink ref="C6:C7" r:id="rId1" display="石 油 連 盟"/>
    <hyperlink ref="C8:C9" r:id="rId2" display="需給統計　月例需給データ"/>
    <hyperlink ref="C12:C13" r:id="rId3" display="http://copper-brass.gr.jp/databases/statistics"/>
    <hyperlink ref="C14:C16" r:id="rId4" display="（一社）日本電線工業会"/>
    <hyperlink ref="C34:C35" r:id="rId5" display="（一社） 日 本 貿 易 会"/>
    <hyperlink ref="C21" r:id="rId6" display="（一社）日本機械工業連合会"/>
    <hyperlink ref="C36" r:id="rId7" display="日本百貨店協会"/>
    <hyperlink ref="C25:C27" r:id="rId8" display="日本化学工業協会"/>
    <hyperlink ref="C17:C18" r:id="rId9" display="（一社）日本アルミニウム協会"/>
    <hyperlink ref="C30:C33" r:id="rId10" display="（一社） セ メ ン ト 協 会"/>
    <hyperlink ref="C28:C29" r:id="rId11" display="https://www.jcfa.gr.jp/"/>
    <hyperlink ref="C37:C39" r:id="rId12" display="https://www.jeita.or.jp/japanese/stat/electronic/2022/index.htm"/>
    <hyperlink ref="C19" r:id="rId13" display="・鉄鋼需給の動き"/>
    <hyperlink ref="C20" r:id="rId14" display="・統計情報　最新月統計"/>
    <hyperlink ref="B44" r:id="rId15" display="経済産業省"/>
    <hyperlink ref="C44" r:id="rId16" display="鉱工業指数　生産・出荷・在庫動向"/>
    <hyperlink ref="C47" r:id="rId17" display="速報"/>
    <hyperlink ref="C45" r:id="rId18" display="商業動態統計速報"/>
    <hyperlink ref="C41" r:id="rId19" display="データーベース"/>
    <hyperlink ref="C40" r:id="rId20" display="統計月報"/>
    <hyperlink ref="C46" r:id="rId21" display="小売業販売額の基調判断（5月分速報）"/>
    <hyperlink ref="C10:C11" r:id="rId22" display="https://j-mining-pf.jp/market_report/"/>
  </hyperlinks>
  <printOptions/>
  <pageMargins left="0.25" right="0.25" top="0.75" bottom="0.5" header="0.3" footer="0.3"/>
  <pageSetup fitToHeight="0" fitToWidth="1" horizontalDpi="600" verticalDpi="600" orientation="landscape" paperSize="9" scale="70" r:id="rId2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B1:R56"/>
  <sheetViews>
    <sheetView showGridLines="0" zoomScale="80" zoomScaleNormal="80" zoomScalePageLayoutView="0" workbookViewId="0" topLeftCell="A1">
      <selection activeCell="M14" sqref="M14:M15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33.625" style="1" bestFit="1" customWidth="1"/>
    <col min="4" max="4" width="11.75390625" style="1" customWidth="1"/>
    <col min="5" max="5" width="9.625" style="1" customWidth="1"/>
    <col min="6" max="6" width="4.625" style="82" bestFit="1" customWidth="1"/>
    <col min="7" max="7" width="10.00390625" style="1" customWidth="1"/>
    <col min="8" max="8" width="28.50390625" style="1" bestFit="1" customWidth="1"/>
    <col min="9" max="9" width="14.125" style="1" customWidth="1"/>
    <col min="10" max="10" width="6.375" style="1" customWidth="1"/>
    <col min="11" max="11" width="10.00390625" style="1" bestFit="1" customWidth="1"/>
    <col min="12" max="12" width="11.875" style="1" customWidth="1"/>
    <col min="13" max="13" width="6.125" style="2" customWidth="1"/>
    <col min="14" max="14" width="9.25390625" style="17" customWidth="1"/>
    <col min="15" max="15" width="3.375" style="2" customWidth="1"/>
    <col min="16" max="16" width="3.375" style="37" customWidth="1"/>
    <col min="17" max="17" width="3.50390625" style="1" bestFit="1" customWidth="1"/>
    <col min="18" max="16384" width="9.00390625" style="1" customWidth="1"/>
  </cols>
  <sheetData>
    <row r="1" spans="2:18" ht="15" customHeight="1">
      <c r="B1" s="298" t="s">
        <v>93</v>
      </c>
      <c r="C1" s="298"/>
      <c r="D1" s="298"/>
      <c r="E1" s="299" t="s">
        <v>162</v>
      </c>
      <c r="F1" s="300">
        <v>6</v>
      </c>
      <c r="G1" s="301" t="s">
        <v>94</v>
      </c>
      <c r="H1" s="301"/>
      <c r="I1" s="110"/>
      <c r="L1" s="36"/>
      <c r="M1" s="302" t="s">
        <v>66</v>
      </c>
      <c r="N1" s="303"/>
      <c r="O1" s="303"/>
      <c r="P1" s="8">
        <v>13</v>
      </c>
      <c r="R1" s="99">
        <v>14</v>
      </c>
    </row>
    <row r="2" spans="2:16" ht="7.5" customHeight="1">
      <c r="B2" s="298"/>
      <c r="C2" s="298"/>
      <c r="D2" s="298"/>
      <c r="E2" s="299"/>
      <c r="F2" s="300"/>
      <c r="G2" s="301"/>
      <c r="H2" s="301"/>
      <c r="M2" s="17"/>
      <c r="N2" s="2"/>
      <c r="O2" s="42"/>
      <c r="P2" s="189"/>
    </row>
    <row r="3" spans="2:16" ht="17.25" customHeight="1">
      <c r="B3" s="298"/>
      <c r="C3" s="298"/>
      <c r="D3" s="298"/>
      <c r="E3" s="299"/>
      <c r="F3" s="300"/>
      <c r="G3" s="301"/>
      <c r="H3" s="301"/>
      <c r="L3" s="35"/>
      <c r="M3" s="302" t="s">
        <v>67</v>
      </c>
      <c r="N3" s="303"/>
      <c r="O3" s="303"/>
      <c r="P3" s="8">
        <v>21</v>
      </c>
    </row>
    <row r="4" spans="6:16" ht="6.75" customHeight="1" thickBot="1">
      <c r="F4" s="173"/>
      <c r="P4" s="8"/>
    </row>
    <row r="5" spans="2:17" s="3" customFormat="1" ht="24" customHeight="1" thickBot="1">
      <c r="B5" s="112" t="s">
        <v>16</v>
      </c>
      <c r="C5" s="106" t="s">
        <v>108</v>
      </c>
      <c r="D5" s="63" t="s">
        <v>17</v>
      </c>
      <c r="E5" s="285" t="s">
        <v>41</v>
      </c>
      <c r="F5" s="286"/>
      <c r="G5" s="287"/>
      <c r="H5" s="63" t="s">
        <v>42</v>
      </c>
      <c r="I5" s="285" t="s">
        <v>18</v>
      </c>
      <c r="J5" s="286"/>
      <c r="K5" s="288"/>
      <c r="L5" s="285" t="s">
        <v>43</v>
      </c>
      <c r="M5" s="289"/>
      <c r="N5" s="285" t="s">
        <v>85</v>
      </c>
      <c r="O5" s="290"/>
      <c r="P5" s="38"/>
      <c r="Q5" s="1"/>
    </row>
    <row r="6" spans="2:16" ht="18.75" customHeight="1">
      <c r="B6" s="291" t="s">
        <v>0</v>
      </c>
      <c r="C6" s="292" t="s">
        <v>109</v>
      </c>
      <c r="D6" s="293" t="s">
        <v>19</v>
      </c>
      <c r="E6" s="295" t="s">
        <v>164</v>
      </c>
      <c r="F6" s="296">
        <f>$F$1-1</f>
        <v>5</v>
      </c>
      <c r="G6" s="297" t="s">
        <v>92</v>
      </c>
      <c r="H6" s="268" t="s">
        <v>5</v>
      </c>
      <c r="I6" s="282" t="s">
        <v>20</v>
      </c>
      <c r="J6" s="283"/>
      <c r="K6" s="284"/>
      <c r="L6" s="132">
        <v>10904</v>
      </c>
      <c r="M6" s="59" t="s">
        <v>38</v>
      </c>
      <c r="N6" s="190" t="s">
        <v>188</v>
      </c>
      <c r="O6" s="191" t="s">
        <v>84</v>
      </c>
      <c r="P6" s="40"/>
    </row>
    <row r="7" spans="2:16" ht="18.75" customHeight="1">
      <c r="B7" s="230"/>
      <c r="C7" s="257"/>
      <c r="D7" s="294"/>
      <c r="E7" s="235"/>
      <c r="F7" s="237"/>
      <c r="G7" s="239"/>
      <c r="H7" s="260"/>
      <c r="I7" s="261" t="s">
        <v>21</v>
      </c>
      <c r="J7" s="262"/>
      <c r="K7" s="263"/>
      <c r="L7" s="130">
        <v>11210</v>
      </c>
      <c r="M7" s="4" t="s">
        <v>59</v>
      </c>
      <c r="N7" s="68" t="s">
        <v>189</v>
      </c>
      <c r="O7" s="33" t="s">
        <v>84</v>
      </c>
      <c r="P7" s="39"/>
    </row>
    <row r="8" spans="2:16" ht="18.75" customHeight="1">
      <c r="B8" s="230" t="s">
        <v>1</v>
      </c>
      <c r="C8" s="256" t="s">
        <v>110</v>
      </c>
      <c r="D8" s="258" t="s">
        <v>14</v>
      </c>
      <c r="E8" s="247" t="str">
        <f>$E$6</f>
        <v>２０２３年</v>
      </c>
      <c r="F8" s="249">
        <f>$F$6</f>
        <v>5</v>
      </c>
      <c r="G8" s="251" t="s">
        <v>92</v>
      </c>
      <c r="H8" s="259" t="s">
        <v>6</v>
      </c>
      <c r="I8" s="253" t="s">
        <v>22</v>
      </c>
      <c r="J8" s="254"/>
      <c r="K8" s="264"/>
      <c r="L8" s="64">
        <v>9895</v>
      </c>
      <c r="M8" s="5" t="s">
        <v>39</v>
      </c>
      <c r="N8" s="170" t="s">
        <v>223</v>
      </c>
      <c r="O8" s="168" t="s">
        <v>84</v>
      </c>
      <c r="P8" s="40"/>
    </row>
    <row r="9" spans="2:16" ht="18.75" customHeight="1">
      <c r="B9" s="230"/>
      <c r="C9" s="257"/>
      <c r="D9" s="232"/>
      <c r="E9" s="248"/>
      <c r="F9" s="250"/>
      <c r="G9" s="252"/>
      <c r="H9" s="260"/>
      <c r="I9" s="261" t="s">
        <v>23</v>
      </c>
      <c r="J9" s="262"/>
      <c r="K9" s="265"/>
      <c r="L9" s="133">
        <v>9846</v>
      </c>
      <c r="M9" s="66" t="s">
        <v>39</v>
      </c>
      <c r="N9" s="171" t="s">
        <v>198</v>
      </c>
      <c r="O9" s="172" t="s">
        <v>84</v>
      </c>
      <c r="P9" s="40"/>
    </row>
    <row r="10" spans="2:16" ht="18.75" customHeight="1">
      <c r="B10" s="230" t="s">
        <v>2</v>
      </c>
      <c r="C10" s="280" t="s">
        <v>111</v>
      </c>
      <c r="D10" s="258" t="s">
        <v>24</v>
      </c>
      <c r="E10" s="247" t="str">
        <f>$E$6</f>
        <v>２０２３年</v>
      </c>
      <c r="F10" s="249">
        <f>$F$6</f>
        <v>5</v>
      </c>
      <c r="G10" s="251" t="s">
        <v>95</v>
      </c>
      <c r="H10" s="281" t="s">
        <v>124</v>
      </c>
      <c r="I10" s="148" t="s">
        <v>125</v>
      </c>
      <c r="J10" s="149"/>
      <c r="K10" s="153"/>
      <c r="L10" s="129">
        <v>132376</v>
      </c>
      <c r="M10" s="5" t="s">
        <v>75</v>
      </c>
      <c r="N10" s="166" t="s">
        <v>190</v>
      </c>
      <c r="O10" s="167" t="s">
        <v>84</v>
      </c>
      <c r="P10" s="131"/>
    </row>
    <row r="11" spans="2:16" ht="18.75" customHeight="1">
      <c r="B11" s="230"/>
      <c r="C11" s="280"/>
      <c r="D11" s="232"/>
      <c r="E11" s="248"/>
      <c r="F11" s="250"/>
      <c r="G11" s="252"/>
      <c r="H11" s="260"/>
      <c r="I11" s="80" t="s">
        <v>126</v>
      </c>
      <c r="J11" s="150"/>
      <c r="K11" s="154"/>
      <c r="L11" s="130">
        <v>125383</v>
      </c>
      <c r="M11" s="4" t="s">
        <v>75</v>
      </c>
      <c r="N11" s="68" t="s">
        <v>191</v>
      </c>
      <c r="O11" s="33" t="s">
        <v>84</v>
      </c>
      <c r="P11" s="131"/>
    </row>
    <row r="12" spans="2:16" ht="18.75" customHeight="1">
      <c r="B12" s="230" t="s">
        <v>3</v>
      </c>
      <c r="C12" s="279" t="s">
        <v>112</v>
      </c>
      <c r="D12" s="258" t="s">
        <v>25</v>
      </c>
      <c r="E12" s="247" t="str">
        <f>$E$6</f>
        <v>２０２３年</v>
      </c>
      <c r="F12" s="249">
        <f>$F$6</f>
        <v>5</v>
      </c>
      <c r="G12" s="251" t="s">
        <v>92</v>
      </c>
      <c r="H12" s="259" t="s">
        <v>7</v>
      </c>
      <c r="I12" s="253" t="s">
        <v>79</v>
      </c>
      <c r="J12" s="254"/>
      <c r="K12" s="255"/>
      <c r="L12" s="129">
        <v>49920</v>
      </c>
      <c r="M12" s="5" t="s">
        <v>75</v>
      </c>
      <c r="N12" s="65" t="s">
        <v>192</v>
      </c>
      <c r="O12" s="75" t="s">
        <v>84</v>
      </c>
      <c r="P12" s="40"/>
    </row>
    <row r="13" spans="2:16" ht="18.75" customHeight="1">
      <c r="B13" s="230"/>
      <c r="C13" s="257"/>
      <c r="D13" s="232"/>
      <c r="E13" s="248"/>
      <c r="F13" s="250"/>
      <c r="G13" s="252"/>
      <c r="H13" s="260"/>
      <c r="I13" s="80" t="s">
        <v>99</v>
      </c>
      <c r="J13" s="93">
        <f>F1-2</f>
        <v>4</v>
      </c>
      <c r="K13" s="92"/>
      <c r="L13" s="134">
        <v>54528</v>
      </c>
      <c r="M13" s="4" t="s">
        <v>75</v>
      </c>
      <c r="N13" s="55" t="s">
        <v>193</v>
      </c>
      <c r="O13" s="32" t="s">
        <v>84</v>
      </c>
      <c r="P13" s="39"/>
    </row>
    <row r="14" spans="2:16" ht="18.75" customHeight="1">
      <c r="B14" s="230" t="s">
        <v>60</v>
      </c>
      <c r="C14" s="279" t="s">
        <v>113</v>
      </c>
      <c r="D14" s="258" t="s">
        <v>26</v>
      </c>
      <c r="E14" s="247" t="str">
        <f>$E$6</f>
        <v>２０２３年</v>
      </c>
      <c r="F14" s="249">
        <f>$F$6</f>
        <v>5</v>
      </c>
      <c r="G14" s="251" t="s">
        <v>96</v>
      </c>
      <c r="H14" s="259" t="s">
        <v>27</v>
      </c>
      <c r="I14" s="253" t="s">
        <v>28</v>
      </c>
      <c r="J14" s="254"/>
      <c r="K14" s="264"/>
      <c r="L14" s="135">
        <v>45400</v>
      </c>
      <c r="M14" s="5" t="s">
        <v>39</v>
      </c>
      <c r="N14" s="195" t="s">
        <v>194</v>
      </c>
      <c r="O14" s="196" t="s">
        <v>84</v>
      </c>
      <c r="P14" s="39"/>
    </row>
    <row r="15" spans="2:16" ht="18.75" customHeight="1">
      <c r="B15" s="230"/>
      <c r="C15" s="266"/>
      <c r="D15" s="267"/>
      <c r="E15" s="235"/>
      <c r="F15" s="237"/>
      <c r="G15" s="239"/>
      <c r="H15" s="268"/>
      <c r="I15" s="272" t="s">
        <v>29</v>
      </c>
      <c r="J15" s="273"/>
      <c r="K15" s="274"/>
      <c r="L15" s="136">
        <v>1800</v>
      </c>
      <c r="M15" s="71" t="s">
        <v>39</v>
      </c>
      <c r="N15" s="192" t="s">
        <v>195</v>
      </c>
      <c r="O15" s="78" t="s">
        <v>84</v>
      </c>
      <c r="P15" s="39"/>
    </row>
    <row r="16" spans="2:16" ht="18.75" customHeight="1">
      <c r="B16" s="230"/>
      <c r="C16" s="257"/>
      <c r="D16" s="232"/>
      <c r="E16" s="248"/>
      <c r="F16" s="250"/>
      <c r="G16" s="252"/>
      <c r="H16" s="260"/>
      <c r="I16" s="80" t="s">
        <v>100</v>
      </c>
      <c r="J16" s="93">
        <f>$J$13</f>
        <v>4</v>
      </c>
      <c r="K16" s="88"/>
      <c r="L16" s="70">
        <v>4805</v>
      </c>
      <c r="M16" s="4" t="s">
        <v>48</v>
      </c>
      <c r="N16" s="68" t="s">
        <v>196</v>
      </c>
      <c r="O16" s="33" t="s">
        <v>84</v>
      </c>
      <c r="P16" s="39"/>
    </row>
    <row r="17" spans="2:16" ht="18.75" customHeight="1">
      <c r="B17" s="230" t="s">
        <v>61</v>
      </c>
      <c r="C17" s="275" t="s">
        <v>114</v>
      </c>
      <c r="D17" s="277" t="s">
        <v>86</v>
      </c>
      <c r="E17" s="247" t="str">
        <f>$E$6</f>
        <v>２０２３年</v>
      </c>
      <c r="F17" s="249">
        <f>$F$6</f>
        <v>5</v>
      </c>
      <c r="G17" s="251" t="s">
        <v>95</v>
      </c>
      <c r="H17" s="259" t="s">
        <v>76</v>
      </c>
      <c r="I17" s="253" t="s">
        <v>77</v>
      </c>
      <c r="J17" s="254"/>
      <c r="K17" s="255"/>
      <c r="L17" s="64">
        <v>138613</v>
      </c>
      <c r="M17" s="5" t="s">
        <v>75</v>
      </c>
      <c r="N17" s="65" t="s">
        <v>197</v>
      </c>
      <c r="O17" s="75" t="s">
        <v>84</v>
      </c>
      <c r="P17" s="39"/>
    </row>
    <row r="18" spans="2:16" ht="18.75" customHeight="1">
      <c r="B18" s="230"/>
      <c r="C18" s="276"/>
      <c r="D18" s="278"/>
      <c r="E18" s="248"/>
      <c r="F18" s="250"/>
      <c r="G18" s="252"/>
      <c r="H18" s="260"/>
      <c r="I18" s="261" t="s">
        <v>78</v>
      </c>
      <c r="J18" s="262"/>
      <c r="K18" s="263"/>
      <c r="L18" s="133">
        <v>138551</v>
      </c>
      <c r="M18" s="4" t="s">
        <v>75</v>
      </c>
      <c r="N18" s="55" t="s">
        <v>198</v>
      </c>
      <c r="O18" s="32" t="s">
        <v>84</v>
      </c>
      <c r="P18" s="39"/>
    </row>
    <row r="19" spans="2:16" ht="18.75" customHeight="1">
      <c r="B19" s="230" t="s">
        <v>62</v>
      </c>
      <c r="C19" s="111" t="s">
        <v>115</v>
      </c>
      <c r="D19" s="258" t="s">
        <v>30</v>
      </c>
      <c r="E19" s="247" t="str">
        <f>$E$6</f>
        <v>２０２３年</v>
      </c>
      <c r="F19" s="249">
        <f>$F$6</f>
        <v>5</v>
      </c>
      <c r="G19" s="251" t="s">
        <v>92</v>
      </c>
      <c r="H19" s="259" t="s">
        <v>31</v>
      </c>
      <c r="I19" s="253" t="s">
        <v>68</v>
      </c>
      <c r="J19" s="254"/>
      <c r="K19" s="264"/>
      <c r="L19" s="137">
        <v>7648</v>
      </c>
      <c r="M19" s="5" t="s">
        <v>39</v>
      </c>
      <c r="N19" s="169" t="s">
        <v>199</v>
      </c>
      <c r="O19" s="75" t="s">
        <v>84</v>
      </c>
      <c r="P19" s="39"/>
    </row>
    <row r="20" spans="2:16" ht="18.75" customHeight="1">
      <c r="B20" s="230"/>
      <c r="C20" s="111" t="s">
        <v>116</v>
      </c>
      <c r="D20" s="232"/>
      <c r="E20" s="248"/>
      <c r="F20" s="250"/>
      <c r="G20" s="252"/>
      <c r="H20" s="260"/>
      <c r="I20" s="261" t="s">
        <v>82</v>
      </c>
      <c r="J20" s="262"/>
      <c r="K20" s="265"/>
      <c r="L20" s="130">
        <v>5295</v>
      </c>
      <c r="M20" s="4" t="s">
        <v>39</v>
      </c>
      <c r="N20" s="174" t="s">
        <v>200</v>
      </c>
      <c r="O20" s="31" t="s">
        <v>84</v>
      </c>
      <c r="P20" s="39"/>
    </row>
    <row r="21" spans="2:16" ht="18.75" customHeight="1" hidden="1">
      <c r="B21" s="230" t="s">
        <v>63</v>
      </c>
      <c r="C21" s="256" t="s">
        <v>117</v>
      </c>
      <c r="D21" s="258" t="s">
        <v>53</v>
      </c>
      <c r="E21" s="247" t="s">
        <v>142</v>
      </c>
      <c r="F21" s="249">
        <v>10</v>
      </c>
      <c r="G21" s="251" t="s">
        <v>97</v>
      </c>
      <c r="H21" s="259" t="s">
        <v>54</v>
      </c>
      <c r="I21" s="269" t="s">
        <v>55</v>
      </c>
      <c r="J21" s="23" t="s">
        <v>106</v>
      </c>
      <c r="K21" s="24" t="s">
        <v>57</v>
      </c>
      <c r="L21" s="185">
        <v>647968</v>
      </c>
      <c r="M21" s="5" t="s">
        <v>83</v>
      </c>
      <c r="N21" s="65" t="s">
        <v>143</v>
      </c>
      <c r="O21" s="75" t="s">
        <v>84</v>
      </c>
      <c r="P21" s="39"/>
    </row>
    <row r="22" spans="2:16" ht="18.75" customHeight="1" hidden="1">
      <c r="B22" s="230"/>
      <c r="C22" s="266"/>
      <c r="D22" s="267"/>
      <c r="E22" s="235"/>
      <c r="F22" s="237"/>
      <c r="G22" s="239"/>
      <c r="H22" s="268"/>
      <c r="I22" s="270"/>
      <c r="J22" s="25" t="s">
        <v>144</v>
      </c>
      <c r="K22" s="26" t="s">
        <v>91</v>
      </c>
      <c r="L22" s="187">
        <v>338327</v>
      </c>
      <c r="M22" s="71" t="s">
        <v>83</v>
      </c>
      <c r="N22" s="105" t="s">
        <v>145</v>
      </c>
      <c r="O22" s="155" t="s">
        <v>84</v>
      </c>
      <c r="P22" s="39"/>
    </row>
    <row r="23" spans="2:16" ht="18.75" customHeight="1" hidden="1">
      <c r="B23" s="230"/>
      <c r="C23" s="266"/>
      <c r="D23" s="267"/>
      <c r="E23" s="235"/>
      <c r="F23" s="237"/>
      <c r="G23" s="239"/>
      <c r="H23" s="268"/>
      <c r="I23" s="270"/>
      <c r="J23" s="27"/>
      <c r="K23" s="26" t="s">
        <v>56</v>
      </c>
      <c r="L23" s="187">
        <v>367044</v>
      </c>
      <c r="M23" s="71" t="s">
        <v>83</v>
      </c>
      <c r="N23" s="105" t="s">
        <v>146</v>
      </c>
      <c r="O23" s="155" t="s">
        <v>84</v>
      </c>
      <c r="P23" s="39"/>
    </row>
    <row r="24" spans="2:16" ht="18.75" customHeight="1" hidden="1">
      <c r="B24" s="230"/>
      <c r="C24" s="257"/>
      <c r="D24" s="232"/>
      <c r="E24" s="248"/>
      <c r="F24" s="250"/>
      <c r="G24" s="252"/>
      <c r="H24" s="260"/>
      <c r="I24" s="271"/>
      <c r="J24" s="28"/>
      <c r="K24" s="29" t="s">
        <v>58</v>
      </c>
      <c r="L24" s="186">
        <v>705371</v>
      </c>
      <c r="M24" s="4" t="s">
        <v>83</v>
      </c>
      <c r="N24" s="68" t="s">
        <v>147</v>
      </c>
      <c r="O24" s="33" t="s">
        <v>84</v>
      </c>
      <c r="P24" s="39"/>
    </row>
    <row r="25" spans="2:16" ht="18.75" customHeight="1">
      <c r="B25" s="230" t="s">
        <v>69</v>
      </c>
      <c r="C25" s="256" t="s">
        <v>69</v>
      </c>
      <c r="D25" s="258" t="s">
        <v>70</v>
      </c>
      <c r="E25" s="247" t="str">
        <f>$E$6</f>
        <v>２０２３年</v>
      </c>
      <c r="F25" s="249">
        <f>$F$6</f>
        <v>5</v>
      </c>
      <c r="G25" s="251" t="s">
        <v>92</v>
      </c>
      <c r="H25" s="43"/>
      <c r="I25" s="44" t="s">
        <v>71</v>
      </c>
      <c r="J25" s="45"/>
      <c r="K25" s="46"/>
      <c r="L25" s="129">
        <v>406576</v>
      </c>
      <c r="M25" s="5" t="s">
        <v>75</v>
      </c>
      <c r="N25" s="65" t="s">
        <v>201</v>
      </c>
      <c r="O25" s="168" t="s">
        <v>84</v>
      </c>
      <c r="P25" s="40"/>
    </row>
    <row r="26" spans="2:16" ht="18.75" customHeight="1">
      <c r="B26" s="230"/>
      <c r="C26" s="266"/>
      <c r="D26" s="267"/>
      <c r="E26" s="235"/>
      <c r="F26" s="237"/>
      <c r="G26" s="239"/>
      <c r="H26" s="43" t="s">
        <v>74</v>
      </c>
      <c r="I26" s="47" t="s">
        <v>72</v>
      </c>
      <c r="J26" s="48"/>
      <c r="K26" s="49"/>
      <c r="L26" s="138">
        <v>385258</v>
      </c>
      <c r="M26" s="71" t="s">
        <v>75</v>
      </c>
      <c r="N26" s="105" t="s">
        <v>202</v>
      </c>
      <c r="O26" s="143" t="s">
        <v>84</v>
      </c>
      <c r="P26" s="39"/>
    </row>
    <row r="27" spans="2:16" ht="18.75" customHeight="1">
      <c r="B27" s="230"/>
      <c r="C27" s="257"/>
      <c r="D27" s="232"/>
      <c r="E27" s="248"/>
      <c r="F27" s="250"/>
      <c r="G27" s="252"/>
      <c r="H27" s="43"/>
      <c r="I27" s="50" t="s">
        <v>73</v>
      </c>
      <c r="J27" s="51"/>
      <c r="K27" s="52"/>
      <c r="L27" s="130">
        <v>161626</v>
      </c>
      <c r="M27" s="4" t="s">
        <v>75</v>
      </c>
      <c r="N27" s="53" t="s">
        <v>203</v>
      </c>
      <c r="O27" s="193" t="s">
        <v>84</v>
      </c>
      <c r="P27" s="39"/>
    </row>
    <row r="28" spans="2:16" ht="18.75" customHeight="1">
      <c r="B28" s="230" t="s">
        <v>4</v>
      </c>
      <c r="C28" s="244" t="s">
        <v>120</v>
      </c>
      <c r="D28" s="258" t="s">
        <v>32</v>
      </c>
      <c r="E28" s="247" t="str">
        <f>$E$6</f>
        <v>２０２３年</v>
      </c>
      <c r="F28" s="249">
        <f>$F$6</f>
        <v>5</v>
      </c>
      <c r="G28" s="251" t="s">
        <v>95</v>
      </c>
      <c r="H28" s="259" t="s">
        <v>9</v>
      </c>
      <c r="I28" s="253" t="s">
        <v>8</v>
      </c>
      <c r="J28" s="254"/>
      <c r="K28" s="264"/>
      <c r="L28" s="64">
        <v>61344</v>
      </c>
      <c r="M28" s="5" t="s">
        <v>75</v>
      </c>
      <c r="N28" s="65" t="s">
        <v>204</v>
      </c>
      <c r="O28" s="75" t="s">
        <v>84</v>
      </c>
      <c r="P28" s="39"/>
    </row>
    <row r="29" spans="2:16" ht="18.75" customHeight="1">
      <c r="B29" s="230"/>
      <c r="C29" s="246"/>
      <c r="D29" s="232"/>
      <c r="E29" s="248"/>
      <c r="F29" s="250"/>
      <c r="G29" s="252"/>
      <c r="H29" s="260"/>
      <c r="I29" s="261" t="s">
        <v>33</v>
      </c>
      <c r="J29" s="262"/>
      <c r="K29" s="265"/>
      <c r="L29" s="134">
        <v>111027</v>
      </c>
      <c r="M29" s="4" t="s">
        <v>75</v>
      </c>
      <c r="N29" s="67" t="s">
        <v>205</v>
      </c>
      <c r="O29" s="77" t="s">
        <v>84</v>
      </c>
      <c r="P29" s="39"/>
    </row>
    <row r="30" spans="2:16" ht="18.75" customHeight="1">
      <c r="B30" s="230" t="s">
        <v>65</v>
      </c>
      <c r="C30" s="256" t="s">
        <v>157</v>
      </c>
      <c r="D30" s="258" t="s">
        <v>46</v>
      </c>
      <c r="E30" s="247" t="str">
        <f>$E$6</f>
        <v>２０２３年</v>
      </c>
      <c r="F30" s="249">
        <f>$F$6</f>
        <v>5</v>
      </c>
      <c r="G30" s="251" t="s">
        <v>98</v>
      </c>
      <c r="H30" s="259" t="s">
        <v>10</v>
      </c>
      <c r="I30" s="253" t="s">
        <v>81</v>
      </c>
      <c r="J30" s="254"/>
      <c r="K30" s="255"/>
      <c r="L30" s="137">
        <v>3900</v>
      </c>
      <c r="M30" s="5" t="s">
        <v>39</v>
      </c>
      <c r="N30" s="65" t="s">
        <v>206</v>
      </c>
      <c r="O30" s="75" t="s">
        <v>84</v>
      </c>
      <c r="P30" s="39"/>
    </row>
    <row r="31" spans="2:16" ht="18.75" customHeight="1">
      <c r="B31" s="230"/>
      <c r="C31" s="266"/>
      <c r="D31" s="267"/>
      <c r="E31" s="235"/>
      <c r="F31" s="237"/>
      <c r="G31" s="239"/>
      <c r="H31" s="268"/>
      <c r="I31" s="7" t="s">
        <v>34</v>
      </c>
      <c r="J31" s="58"/>
      <c r="K31" s="9" t="s">
        <v>51</v>
      </c>
      <c r="L31" s="138">
        <v>3345</v>
      </c>
      <c r="M31" s="71" t="s">
        <v>39</v>
      </c>
      <c r="N31" s="72" t="s">
        <v>207</v>
      </c>
      <c r="O31" s="79" t="s">
        <v>84</v>
      </c>
      <c r="P31" s="39"/>
    </row>
    <row r="32" spans="2:16" ht="18.75" customHeight="1">
      <c r="B32" s="230"/>
      <c r="C32" s="266"/>
      <c r="D32" s="267"/>
      <c r="E32" s="235"/>
      <c r="F32" s="237">
        <f>$F$1-1</f>
        <v>5</v>
      </c>
      <c r="G32" s="239"/>
      <c r="H32" s="268"/>
      <c r="I32" s="56"/>
      <c r="J32" s="57"/>
      <c r="K32" s="18" t="s">
        <v>49</v>
      </c>
      <c r="L32" s="139">
        <v>2721</v>
      </c>
      <c r="M32" s="69" t="s">
        <v>39</v>
      </c>
      <c r="N32" s="72" t="s">
        <v>208</v>
      </c>
      <c r="O32" s="78" t="s">
        <v>127</v>
      </c>
      <c r="P32" s="39"/>
    </row>
    <row r="33" spans="2:16" ht="18.75" customHeight="1">
      <c r="B33" s="230"/>
      <c r="C33" s="257"/>
      <c r="D33" s="232"/>
      <c r="E33" s="248"/>
      <c r="F33" s="250"/>
      <c r="G33" s="252"/>
      <c r="H33" s="260"/>
      <c r="I33" s="6"/>
      <c r="J33" s="20"/>
      <c r="K33" s="19" t="s">
        <v>50</v>
      </c>
      <c r="L33" s="70">
        <v>623</v>
      </c>
      <c r="M33" s="4" t="s">
        <v>39</v>
      </c>
      <c r="N33" s="53" t="s">
        <v>209</v>
      </c>
      <c r="O33" s="31" t="s">
        <v>84</v>
      </c>
      <c r="P33" s="39"/>
    </row>
    <row r="34" spans="2:17" ht="18.75" customHeight="1">
      <c r="B34" s="230" t="s">
        <v>64</v>
      </c>
      <c r="C34" s="256" t="s">
        <v>64</v>
      </c>
      <c r="D34" s="258" t="s">
        <v>35</v>
      </c>
      <c r="E34" s="247" t="str">
        <f>$E$6</f>
        <v>２０２３年</v>
      </c>
      <c r="F34" s="249">
        <f>$F$6</f>
        <v>5</v>
      </c>
      <c r="G34" s="251" t="s">
        <v>95</v>
      </c>
      <c r="H34" s="259" t="s">
        <v>11</v>
      </c>
      <c r="I34" s="253" t="s">
        <v>36</v>
      </c>
      <c r="J34" s="254"/>
      <c r="K34" s="255"/>
      <c r="L34" s="140" t="s">
        <v>212</v>
      </c>
      <c r="M34" s="5" t="s">
        <v>40</v>
      </c>
      <c r="N34" s="54" t="s">
        <v>213</v>
      </c>
      <c r="O34" s="34" t="s">
        <v>84</v>
      </c>
      <c r="P34" s="100"/>
      <c r="Q34" s="42"/>
    </row>
    <row r="35" spans="2:17" ht="18.75" customHeight="1">
      <c r="B35" s="230"/>
      <c r="C35" s="257"/>
      <c r="D35" s="232"/>
      <c r="E35" s="248"/>
      <c r="F35" s="250"/>
      <c r="G35" s="252"/>
      <c r="H35" s="260"/>
      <c r="I35" s="261" t="s">
        <v>52</v>
      </c>
      <c r="J35" s="262"/>
      <c r="K35" s="263"/>
      <c r="L35" s="141" t="s">
        <v>224</v>
      </c>
      <c r="M35" s="66" t="s">
        <v>40</v>
      </c>
      <c r="N35" s="55" t="s">
        <v>214</v>
      </c>
      <c r="O35" s="32" t="s">
        <v>84</v>
      </c>
      <c r="P35" s="39"/>
      <c r="Q35" s="42"/>
    </row>
    <row r="36" spans="2:17" ht="18.75" customHeight="1">
      <c r="B36" s="113" t="s">
        <v>123</v>
      </c>
      <c r="C36" s="108" t="s">
        <v>118</v>
      </c>
      <c r="D36" s="21" t="s">
        <v>15</v>
      </c>
      <c r="E36" s="56" t="str">
        <f>$E$6</f>
        <v>２０２３年</v>
      </c>
      <c r="F36" s="83">
        <f>$F$6</f>
        <v>5</v>
      </c>
      <c r="G36" s="81" t="s">
        <v>95</v>
      </c>
      <c r="H36" s="22" t="s">
        <v>12</v>
      </c>
      <c r="I36" s="241" t="s">
        <v>13</v>
      </c>
      <c r="J36" s="242"/>
      <c r="K36" s="243"/>
      <c r="L36" s="142">
        <v>4111</v>
      </c>
      <c r="M36" s="59" t="s">
        <v>40</v>
      </c>
      <c r="N36" s="127" t="s">
        <v>215</v>
      </c>
      <c r="O36" s="128" t="s">
        <v>84</v>
      </c>
      <c r="P36" s="39"/>
      <c r="Q36" s="42"/>
    </row>
    <row r="37" spans="2:16" ht="18.75" customHeight="1">
      <c r="B37" s="230" t="s">
        <v>88</v>
      </c>
      <c r="C37" s="244" t="s">
        <v>119</v>
      </c>
      <c r="D37" s="233" t="s">
        <v>89</v>
      </c>
      <c r="E37" s="247" t="str">
        <f>$E$6</f>
        <v>２０２３年</v>
      </c>
      <c r="F37" s="249">
        <f>$F$6-1</f>
        <v>4</v>
      </c>
      <c r="G37" s="251" t="s">
        <v>95</v>
      </c>
      <c r="H37" s="60"/>
      <c r="I37" s="89" t="s">
        <v>101</v>
      </c>
      <c r="J37" s="94">
        <f>$J$13</f>
        <v>4</v>
      </c>
      <c r="K37" s="90"/>
      <c r="L37" s="129">
        <v>8004</v>
      </c>
      <c r="M37" s="73" t="s">
        <v>40</v>
      </c>
      <c r="N37" s="65" t="s">
        <v>217</v>
      </c>
      <c r="O37" s="168" t="s">
        <v>84</v>
      </c>
      <c r="P37" s="40"/>
    </row>
    <row r="38" spans="2:16" ht="18.75" customHeight="1">
      <c r="B38" s="230"/>
      <c r="C38" s="245"/>
      <c r="D38" s="233"/>
      <c r="E38" s="235"/>
      <c r="F38" s="237"/>
      <c r="G38" s="239"/>
      <c r="H38" s="43" t="s">
        <v>90</v>
      </c>
      <c r="I38" s="47" t="s">
        <v>102</v>
      </c>
      <c r="J38" s="95">
        <f>$J$13</f>
        <v>4</v>
      </c>
      <c r="K38" s="91"/>
      <c r="L38" s="138">
        <v>9701</v>
      </c>
      <c r="M38" s="71" t="s">
        <v>40</v>
      </c>
      <c r="N38" s="72" t="s">
        <v>216</v>
      </c>
      <c r="O38" s="194" t="s">
        <v>84</v>
      </c>
      <c r="P38" s="39"/>
    </row>
    <row r="39" spans="2:16" ht="18.75" customHeight="1">
      <c r="B39" s="230"/>
      <c r="C39" s="246"/>
      <c r="D39" s="233"/>
      <c r="E39" s="248"/>
      <c r="F39" s="250"/>
      <c r="G39" s="252"/>
      <c r="H39" s="182"/>
      <c r="I39" s="50" t="s">
        <v>103</v>
      </c>
      <c r="J39" s="93">
        <f>$J$13</f>
        <v>4</v>
      </c>
      <c r="K39" s="183">
        <f>$F$1-2</f>
        <v>4</v>
      </c>
      <c r="L39" s="130" t="s">
        <v>218</v>
      </c>
      <c r="M39" s="184" t="s">
        <v>40</v>
      </c>
      <c r="N39" s="68" t="s">
        <v>219</v>
      </c>
      <c r="O39" s="177" t="s">
        <v>84</v>
      </c>
      <c r="P39" s="131"/>
    </row>
    <row r="40" spans="2:16" ht="18.75" customHeight="1">
      <c r="B40" s="229" t="s">
        <v>138</v>
      </c>
      <c r="C40" s="111" t="s">
        <v>130</v>
      </c>
      <c r="D40" s="232" t="s">
        <v>131</v>
      </c>
      <c r="E40" s="235" t="str">
        <f>$E$6</f>
        <v>２０２３年</v>
      </c>
      <c r="F40" s="237">
        <f>$F$6</f>
        <v>5</v>
      </c>
      <c r="G40" s="239" t="s">
        <v>95</v>
      </c>
      <c r="H40" s="43"/>
      <c r="I40" s="161" t="s">
        <v>132</v>
      </c>
      <c r="J40" s="162"/>
      <c r="K40" s="163"/>
      <c r="L40" s="164">
        <v>326730</v>
      </c>
      <c r="M40" s="165" t="s">
        <v>133</v>
      </c>
      <c r="N40" s="180" t="s">
        <v>221</v>
      </c>
      <c r="O40" s="181" t="s">
        <v>84</v>
      </c>
      <c r="P40" s="40"/>
    </row>
    <row r="41" spans="2:16" ht="18.75" customHeight="1">
      <c r="B41" s="230"/>
      <c r="C41" s="111" t="s">
        <v>134</v>
      </c>
      <c r="D41" s="233"/>
      <c r="E41" s="235"/>
      <c r="F41" s="237"/>
      <c r="G41" s="239"/>
      <c r="H41" s="43" t="s">
        <v>135</v>
      </c>
      <c r="I41" s="47" t="s">
        <v>136</v>
      </c>
      <c r="J41" s="158"/>
      <c r="K41" s="49"/>
      <c r="L41" s="138">
        <v>296960</v>
      </c>
      <c r="M41" s="71" t="s">
        <v>133</v>
      </c>
      <c r="N41" s="188" t="s">
        <v>220</v>
      </c>
      <c r="O41" s="143" t="s">
        <v>84</v>
      </c>
      <c r="P41" s="39"/>
    </row>
    <row r="42" spans="2:16" ht="18.75" customHeight="1" thickBot="1">
      <c r="B42" s="231"/>
      <c r="C42" s="159"/>
      <c r="D42" s="234"/>
      <c r="E42" s="236"/>
      <c r="F42" s="238"/>
      <c r="G42" s="240"/>
      <c r="H42" s="61"/>
      <c r="I42" s="62" t="s">
        <v>137</v>
      </c>
      <c r="J42" s="96">
        <f>J37</f>
        <v>4</v>
      </c>
      <c r="K42" s="160"/>
      <c r="L42" s="151">
        <v>711508</v>
      </c>
      <c r="M42" s="74" t="s">
        <v>133</v>
      </c>
      <c r="N42" s="115" t="s">
        <v>222</v>
      </c>
      <c r="O42" s="152" t="s">
        <v>84</v>
      </c>
      <c r="P42" s="39"/>
    </row>
    <row r="43" spans="11:16" ht="18.75" customHeight="1" thickBot="1">
      <c r="K43" s="8"/>
      <c r="L43" s="175"/>
      <c r="N43" s="126" t="s">
        <v>107</v>
      </c>
      <c r="O43" s="126"/>
      <c r="P43" s="41"/>
    </row>
    <row r="44" spans="2:16" ht="18.75" customHeight="1">
      <c r="B44" s="30" t="s">
        <v>44</v>
      </c>
      <c r="C44" s="109" t="s">
        <v>121</v>
      </c>
      <c r="D44" s="10" t="s">
        <v>37</v>
      </c>
      <c r="E44" s="84" t="str">
        <f>E6</f>
        <v>２０２３年</v>
      </c>
      <c r="F44" s="97">
        <f>$F$6</f>
        <v>5</v>
      </c>
      <c r="G44" s="85" t="s">
        <v>92</v>
      </c>
      <c r="H44" s="11" t="s">
        <v>80</v>
      </c>
      <c r="I44" s="118" t="s">
        <v>104</v>
      </c>
      <c r="J44" s="119"/>
      <c r="K44" s="120"/>
      <c r="L44" s="144">
        <v>103.8</v>
      </c>
      <c r="M44" s="12"/>
      <c r="N44" s="156" t="s">
        <v>211</v>
      </c>
      <c r="O44" s="157" t="s">
        <v>84</v>
      </c>
      <c r="P44" s="39"/>
    </row>
    <row r="45" spans="2:16" ht="18" customHeight="1" thickBot="1">
      <c r="B45" s="13"/>
      <c r="C45" s="147" t="s">
        <v>148</v>
      </c>
      <c r="D45" s="14" t="s">
        <v>45</v>
      </c>
      <c r="E45" s="86" t="str">
        <f>E6</f>
        <v>２０２３年</v>
      </c>
      <c r="F45" s="98">
        <f>$F$6</f>
        <v>5</v>
      </c>
      <c r="G45" s="87" t="s">
        <v>92</v>
      </c>
      <c r="H45" s="15" t="s">
        <v>87</v>
      </c>
      <c r="I45" s="121" t="s">
        <v>105</v>
      </c>
      <c r="J45" s="122"/>
      <c r="K45" s="123"/>
      <c r="L45" s="176">
        <v>13104</v>
      </c>
      <c r="M45" s="16" t="s">
        <v>47</v>
      </c>
      <c r="N45" s="115" t="s">
        <v>210</v>
      </c>
      <c r="O45" s="116" t="s">
        <v>84</v>
      </c>
      <c r="P45" s="39"/>
    </row>
    <row r="46" spans="2:12" ht="18.75" customHeight="1">
      <c r="B46" s="124" t="s">
        <v>122</v>
      </c>
      <c r="C46" s="125" t="s">
        <v>140</v>
      </c>
      <c r="D46" s="8"/>
      <c r="E46" s="103"/>
      <c r="F46" s="8"/>
      <c r="G46" s="104"/>
      <c r="H46" s="8"/>
      <c r="L46" s="117"/>
    </row>
    <row r="47" spans="2:12" ht="20.25" customHeight="1">
      <c r="B47" s="145" t="s">
        <v>128</v>
      </c>
      <c r="C47" s="146" t="s">
        <v>129</v>
      </c>
      <c r="E47" s="8"/>
      <c r="F47" s="107"/>
      <c r="G47" s="107"/>
      <c r="H47" s="114"/>
      <c r="J47" s="103"/>
      <c r="L47" s="117"/>
    </row>
    <row r="48" spans="2:12" ht="12">
      <c r="B48" s="101"/>
      <c r="C48" s="101"/>
      <c r="D48" s="101"/>
      <c r="E48" s="8"/>
      <c r="F48" s="8"/>
      <c r="G48" s="104"/>
      <c r="H48" s="8"/>
      <c r="L48" s="117"/>
    </row>
    <row r="49" spans="2:8" ht="12">
      <c r="B49" s="101"/>
      <c r="C49" s="101"/>
      <c r="D49" s="101"/>
      <c r="E49" s="8"/>
      <c r="F49" s="8"/>
      <c r="G49" s="104"/>
      <c r="H49" s="8"/>
    </row>
    <row r="50" spans="5:8" ht="12">
      <c r="E50" s="8"/>
      <c r="F50" s="8"/>
      <c r="G50" s="104"/>
      <c r="H50" s="8"/>
    </row>
    <row r="51" spans="2:9" ht="12">
      <c r="B51" s="101"/>
      <c r="C51" s="101"/>
      <c r="D51" s="101"/>
      <c r="H51" s="101"/>
      <c r="I51" s="101"/>
    </row>
    <row r="52" spans="8:9" ht="12">
      <c r="H52" s="101"/>
      <c r="I52" s="101"/>
    </row>
    <row r="53" spans="2:9" ht="12">
      <c r="B53" s="101"/>
      <c r="C53" s="101"/>
      <c r="D53" s="101"/>
      <c r="E53" s="101"/>
      <c r="F53" s="102"/>
      <c r="G53" s="101"/>
      <c r="H53" s="101"/>
      <c r="I53" s="101"/>
    </row>
    <row r="55" spans="8:9" ht="12">
      <c r="H55" s="101"/>
      <c r="I55" s="101"/>
    </row>
    <row r="56" spans="2:9" ht="12">
      <c r="B56" s="101"/>
      <c r="C56" s="101"/>
      <c r="D56" s="101"/>
      <c r="E56" s="101"/>
      <c r="F56" s="102"/>
      <c r="G56" s="101"/>
      <c r="H56" s="101"/>
      <c r="I56" s="101"/>
    </row>
  </sheetData>
  <sheetProtection/>
  <mergeCells count="121">
    <mergeCell ref="B40:B42"/>
    <mergeCell ref="D40:D42"/>
    <mergeCell ref="E40:E42"/>
    <mergeCell ref="F40:F42"/>
    <mergeCell ref="G40:G42"/>
    <mergeCell ref="I36:K36"/>
    <mergeCell ref="B37:B39"/>
    <mergeCell ref="C37:C39"/>
    <mergeCell ref="D37:D39"/>
    <mergeCell ref="E37:E39"/>
    <mergeCell ref="F37:F39"/>
    <mergeCell ref="G37:G39"/>
    <mergeCell ref="I30:K30"/>
    <mergeCell ref="B34:B35"/>
    <mergeCell ref="C34:C35"/>
    <mergeCell ref="D34:D35"/>
    <mergeCell ref="E34:E35"/>
    <mergeCell ref="F34:F35"/>
    <mergeCell ref="G34:G35"/>
    <mergeCell ref="H34:H35"/>
    <mergeCell ref="I34:K34"/>
    <mergeCell ref="I35:K35"/>
    <mergeCell ref="H28:H29"/>
    <mergeCell ref="I28:K28"/>
    <mergeCell ref="I29:K29"/>
    <mergeCell ref="B30:B33"/>
    <mergeCell ref="C30:C33"/>
    <mergeCell ref="D30:D33"/>
    <mergeCell ref="E30:E33"/>
    <mergeCell ref="F30:F33"/>
    <mergeCell ref="G30:G33"/>
    <mergeCell ref="H30:H33"/>
    <mergeCell ref="B28:B29"/>
    <mergeCell ref="C28:C29"/>
    <mergeCell ref="D28:D29"/>
    <mergeCell ref="E28:E29"/>
    <mergeCell ref="F28:F29"/>
    <mergeCell ref="G28:G29"/>
    <mergeCell ref="B25:B27"/>
    <mergeCell ref="C25:C27"/>
    <mergeCell ref="D25:D27"/>
    <mergeCell ref="E25:E27"/>
    <mergeCell ref="F25:F27"/>
    <mergeCell ref="G25:G27"/>
    <mergeCell ref="I19:K19"/>
    <mergeCell ref="I20:K20"/>
    <mergeCell ref="B21:B24"/>
    <mergeCell ref="C21:C24"/>
    <mergeCell ref="D21:D24"/>
    <mergeCell ref="E21:E24"/>
    <mergeCell ref="F21:F24"/>
    <mergeCell ref="G21:G24"/>
    <mergeCell ref="H21:H24"/>
    <mergeCell ref="I21:I24"/>
    <mergeCell ref="B19:B20"/>
    <mergeCell ref="D19:D20"/>
    <mergeCell ref="E19:E20"/>
    <mergeCell ref="F19:F20"/>
    <mergeCell ref="G19:G20"/>
    <mergeCell ref="H19:H20"/>
    <mergeCell ref="I15:K15"/>
    <mergeCell ref="B17:B18"/>
    <mergeCell ref="C17:C18"/>
    <mergeCell ref="D17:D18"/>
    <mergeCell ref="E17:E18"/>
    <mergeCell ref="F17:F18"/>
    <mergeCell ref="G17:G18"/>
    <mergeCell ref="H17:H18"/>
    <mergeCell ref="I17:K17"/>
    <mergeCell ref="I18:K18"/>
    <mergeCell ref="H12:H13"/>
    <mergeCell ref="I12:K12"/>
    <mergeCell ref="B14:B16"/>
    <mergeCell ref="C14:C16"/>
    <mergeCell ref="D14:D16"/>
    <mergeCell ref="E14:E16"/>
    <mergeCell ref="F14:F16"/>
    <mergeCell ref="G14:G16"/>
    <mergeCell ref="H14:H16"/>
    <mergeCell ref="I14:K14"/>
    <mergeCell ref="B12:B13"/>
    <mergeCell ref="C12:C13"/>
    <mergeCell ref="D12:D13"/>
    <mergeCell ref="E12:E13"/>
    <mergeCell ref="F12:F13"/>
    <mergeCell ref="G12:G13"/>
    <mergeCell ref="I8:K8"/>
    <mergeCell ref="I9:K9"/>
    <mergeCell ref="B10:B11"/>
    <mergeCell ref="C10:C11"/>
    <mergeCell ref="D10:D11"/>
    <mergeCell ref="E10:E11"/>
    <mergeCell ref="F10:F11"/>
    <mergeCell ref="G10:G11"/>
    <mergeCell ref="H10:H11"/>
    <mergeCell ref="H6:H7"/>
    <mergeCell ref="I6:K6"/>
    <mergeCell ref="I7:K7"/>
    <mergeCell ref="B8:B9"/>
    <mergeCell ref="C8:C9"/>
    <mergeCell ref="D8:D9"/>
    <mergeCell ref="E8:E9"/>
    <mergeCell ref="F8:F9"/>
    <mergeCell ref="G8:G9"/>
    <mergeCell ref="H8:H9"/>
    <mergeCell ref="E5:G5"/>
    <mergeCell ref="I5:K5"/>
    <mergeCell ref="L5:M5"/>
    <mergeCell ref="N5:O5"/>
    <mergeCell ref="B6:B7"/>
    <mergeCell ref="C6:C7"/>
    <mergeCell ref="D6:D7"/>
    <mergeCell ref="E6:E7"/>
    <mergeCell ref="F6:F7"/>
    <mergeCell ref="G6:G7"/>
    <mergeCell ref="B1:D3"/>
    <mergeCell ref="E1:E3"/>
    <mergeCell ref="F1:F3"/>
    <mergeCell ref="G1:H3"/>
    <mergeCell ref="M1:O1"/>
    <mergeCell ref="M3:O3"/>
  </mergeCells>
  <hyperlinks>
    <hyperlink ref="C6:C7" r:id="rId1" display="石 油 連 盟"/>
    <hyperlink ref="C8:C9" r:id="rId2" display="石 灰 石 鉱 業 協 会"/>
    <hyperlink ref="C12:C13" r:id="rId3" display="日 本 伸 銅 協 会"/>
    <hyperlink ref="C14:C16" r:id="rId4" display="（一社）日本電線工業会"/>
    <hyperlink ref="C34:C35" r:id="rId5" display="（一社） 日 本 貿 易 会"/>
    <hyperlink ref="C21" r:id="rId6" display="（一社）日本機械工業連合会"/>
    <hyperlink ref="C36" r:id="rId7" display="日本百貨店協会"/>
    <hyperlink ref="C25:C27" r:id="rId8" display="日本化学工業協会"/>
    <hyperlink ref="C17:C18" r:id="rId9" display="（一社）日本アルミニウム協会"/>
    <hyperlink ref="C30:C33" r:id="rId10" display="（一社） セ メ ン ト 協 会"/>
    <hyperlink ref="C28:C29" r:id="rId11" display="https://www.jcfa.gr.jp/"/>
    <hyperlink ref="C37:C39" r:id="rId12" display="https://www.jeita.or.jp/japanese/stat/electronic/2022/index.htm"/>
    <hyperlink ref="C19" r:id="rId13" display="・鉄鋼需給の動き"/>
    <hyperlink ref="C20" r:id="rId14" display="・統計情報　最新月統計"/>
    <hyperlink ref="B44" r:id="rId15" display="経済産業省"/>
    <hyperlink ref="C44" r:id="rId16" display="鉱工業指数　生産・出荷・在庫動向"/>
    <hyperlink ref="C47" r:id="rId17" display="速報"/>
    <hyperlink ref="C45" r:id="rId18" display="商業動態統計速報"/>
    <hyperlink ref="C41" r:id="rId19" display="データーベース"/>
    <hyperlink ref="C40" r:id="rId20" display="統計月報"/>
    <hyperlink ref="C46" r:id="rId21" display="小売業販売額の基調判断（5月分速報）"/>
    <hyperlink ref="C10:C11" r:id="rId22" display="https://j-mining-pf.jp/market_report/"/>
  </hyperlinks>
  <printOptions/>
  <pageMargins left="0.25" right="0.25" top="0.75" bottom="0.5" header="0.3" footer="0.3"/>
  <pageSetup fitToHeight="0" fitToWidth="1" horizontalDpi="600" verticalDpi="600" orientation="landscape" paperSize="9" scale="70" r:id="rId2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B1:R56"/>
  <sheetViews>
    <sheetView showGridLines="0" zoomScale="80" zoomScaleNormal="80" zoomScalePageLayoutView="0" workbookViewId="0" topLeftCell="A1">
      <selection activeCell="B40" sqref="B40:B42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33.625" style="1" bestFit="1" customWidth="1"/>
    <col min="4" max="4" width="11.75390625" style="1" customWidth="1"/>
    <col min="5" max="5" width="9.625" style="1" customWidth="1"/>
    <col min="6" max="6" width="4.625" style="82" bestFit="1" customWidth="1"/>
    <col min="7" max="7" width="10.00390625" style="1" customWidth="1"/>
    <col min="8" max="8" width="28.50390625" style="1" bestFit="1" customWidth="1"/>
    <col min="9" max="9" width="14.125" style="1" customWidth="1"/>
    <col min="10" max="10" width="6.375" style="1" customWidth="1"/>
    <col min="11" max="11" width="10.00390625" style="1" bestFit="1" customWidth="1"/>
    <col min="12" max="12" width="11.875" style="1" customWidth="1"/>
    <col min="13" max="13" width="6.125" style="2" customWidth="1"/>
    <col min="14" max="14" width="9.25390625" style="17" customWidth="1"/>
    <col min="15" max="15" width="3.375" style="2" customWidth="1"/>
    <col min="16" max="16" width="3.375" style="37" customWidth="1"/>
    <col min="17" max="17" width="3.50390625" style="1" bestFit="1" customWidth="1"/>
    <col min="18" max="16384" width="9.00390625" style="1" customWidth="1"/>
  </cols>
  <sheetData>
    <row r="1" spans="2:18" ht="15" customHeight="1">
      <c r="B1" s="298" t="s">
        <v>93</v>
      </c>
      <c r="C1" s="298"/>
      <c r="D1" s="298"/>
      <c r="E1" s="299" t="s">
        <v>162</v>
      </c>
      <c r="F1" s="300">
        <v>5</v>
      </c>
      <c r="G1" s="301" t="s">
        <v>94</v>
      </c>
      <c r="H1" s="301"/>
      <c r="I1" s="110"/>
      <c r="L1" s="36"/>
      <c r="M1" s="302" t="s">
        <v>66</v>
      </c>
      <c r="N1" s="303"/>
      <c r="O1" s="303"/>
      <c r="P1" s="8">
        <v>16</v>
      </c>
      <c r="R1" s="99">
        <v>14</v>
      </c>
    </row>
    <row r="2" spans="2:16" ht="7.5" customHeight="1">
      <c r="B2" s="298"/>
      <c r="C2" s="298"/>
      <c r="D2" s="298"/>
      <c r="E2" s="299"/>
      <c r="F2" s="300"/>
      <c r="G2" s="301"/>
      <c r="H2" s="301"/>
      <c r="M2" s="17"/>
      <c r="N2" s="2"/>
      <c r="O2" s="42"/>
      <c r="P2" s="189"/>
    </row>
    <row r="3" spans="2:16" ht="17.25" customHeight="1">
      <c r="B3" s="298"/>
      <c r="C3" s="298"/>
      <c r="D3" s="298"/>
      <c r="E3" s="299"/>
      <c r="F3" s="300"/>
      <c r="G3" s="301"/>
      <c r="H3" s="301"/>
      <c r="L3" s="35"/>
      <c r="M3" s="302" t="s">
        <v>67</v>
      </c>
      <c r="N3" s="303"/>
      <c r="O3" s="303"/>
      <c r="P3" s="8">
        <v>19</v>
      </c>
    </row>
    <row r="4" spans="6:16" ht="6.75" customHeight="1" thickBot="1">
      <c r="F4" s="173"/>
      <c r="P4" s="8"/>
    </row>
    <row r="5" spans="2:17" s="3" customFormat="1" ht="24" customHeight="1" thickBot="1">
      <c r="B5" s="112" t="s">
        <v>16</v>
      </c>
      <c r="C5" s="106" t="s">
        <v>108</v>
      </c>
      <c r="D5" s="63" t="s">
        <v>17</v>
      </c>
      <c r="E5" s="285" t="s">
        <v>41</v>
      </c>
      <c r="F5" s="286"/>
      <c r="G5" s="287"/>
      <c r="H5" s="63" t="s">
        <v>42</v>
      </c>
      <c r="I5" s="285" t="s">
        <v>18</v>
      </c>
      <c r="J5" s="286"/>
      <c r="K5" s="288"/>
      <c r="L5" s="285" t="s">
        <v>43</v>
      </c>
      <c r="M5" s="289"/>
      <c r="N5" s="285" t="s">
        <v>85</v>
      </c>
      <c r="O5" s="290"/>
      <c r="P5" s="38"/>
      <c r="Q5" s="1"/>
    </row>
    <row r="6" spans="2:16" ht="18.75" customHeight="1">
      <c r="B6" s="291" t="s">
        <v>0</v>
      </c>
      <c r="C6" s="292" t="s">
        <v>109</v>
      </c>
      <c r="D6" s="293" t="s">
        <v>19</v>
      </c>
      <c r="E6" s="295" t="s">
        <v>164</v>
      </c>
      <c r="F6" s="296">
        <f>$F$1-1</f>
        <v>4</v>
      </c>
      <c r="G6" s="297" t="s">
        <v>92</v>
      </c>
      <c r="H6" s="268" t="s">
        <v>5</v>
      </c>
      <c r="I6" s="282" t="s">
        <v>20</v>
      </c>
      <c r="J6" s="283"/>
      <c r="K6" s="284"/>
      <c r="L6" s="132">
        <v>11464</v>
      </c>
      <c r="M6" s="59" t="s">
        <v>38</v>
      </c>
      <c r="N6" s="127" t="s">
        <v>169</v>
      </c>
      <c r="O6" s="128" t="s">
        <v>84</v>
      </c>
      <c r="P6" s="40"/>
    </row>
    <row r="7" spans="2:16" ht="18.75" customHeight="1">
      <c r="B7" s="230"/>
      <c r="C7" s="257"/>
      <c r="D7" s="294"/>
      <c r="E7" s="235"/>
      <c r="F7" s="237"/>
      <c r="G7" s="239"/>
      <c r="H7" s="260"/>
      <c r="I7" s="261" t="s">
        <v>21</v>
      </c>
      <c r="J7" s="262"/>
      <c r="K7" s="263"/>
      <c r="L7" s="130">
        <v>11698</v>
      </c>
      <c r="M7" s="4" t="s">
        <v>59</v>
      </c>
      <c r="N7" s="68" t="s">
        <v>158</v>
      </c>
      <c r="O7" s="33" t="s">
        <v>84</v>
      </c>
      <c r="P7" s="39"/>
    </row>
    <row r="8" spans="2:16" ht="18.75" customHeight="1">
      <c r="B8" s="230" t="s">
        <v>1</v>
      </c>
      <c r="C8" s="256" t="s">
        <v>110</v>
      </c>
      <c r="D8" s="258" t="s">
        <v>14</v>
      </c>
      <c r="E8" s="247" t="str">
        <f>$E$6</f>
        <v>２０２３年</v>
      </c>
      <c r="F8" s="249">
        <f>$F$6</f>
        <v>4</v>
      </c>
      <c r="G8" s="251" t="s">
        <v>92</v>
      </c>
      <c r="H8" s="259" t="s">
        <v>6</v>
      </c>
      <c r="I8" s="253" t="s">
        <v>22</v>
      </c>
      <c r="J8" s="254"/>
      <c r="K8" s="264"/>
      <c r="L8" s="64">
        <v>9291</v>
      </c>
      <c r="M8" s="5" t="s">
        <v>39</v>
      </c>
      <c r="N8" s="170" t="s">
        <v>159</v>
      </c>
      <c r="O8" s="168" t="s">
        <v>84</v>
      </c>
      <c r="P8" s="40"/>
    </row>
    <row r="9" spans="2:16" ht="18.75" customHeight="1">
      <c r="B9" s="230"/>
      <c r="C9" s="257"/>
      <c r="D9" s="232"/>
      <c r="E9" s="248"/>
      <c r="F9" s="250"/>
      <c r="G9" s="252"/>
      <c r="H9" s="260"/>
      <c r="I9" s="261" t="s">
        <v>23</v>
      </c>
      <c r="J9" s="262"/>
      <c r="K9" s="265"/>
      <c r="L9" s="133">
        <v>9553</v>
      </c>
      <c r="M9" s="66" t="s">
        <v>39</v>
      </c>
      <c r="N9" s="171" t="s">
        <v>160</v>
      </c>
      <c r="O9" s="172" t="s">
        <v>84</v>
      </c>
      <c r="P9" s="40"/>
    </row>
    <row r="10" spans="2:16" ht="18.75" customHeight="1">
      <c r="B10" s="230" t="s">
        <v>2</v>
      </c>
      <c r="C10" s="280" t="s">
        <v>111</v>
      </c>
      <c r="D10" s="258" t="s">
        <v>24</v>
      </c>
      <c r="E10" s="247" t="str">
        <f>$E$6</f>
        <v>２０２３年</v>
      </c>
      <c r="F10" s="249">
        <f>$F$6</f>
        <v>4</v>
      </c>
      <c r="G10" s="251" t="s">
        <v>95</v>
      </c>
      <c r="H10" s="281" t="s">
        <v>124</v>
      </c>
      <c r="I10" s="148" t="s">
        <v>125</v>
      </c>
      <c r="J10" s="149"/>
      <c r="K10" s="153"/>
      <c r="L10" s="129">
        <v>129639</v>
      </c>
      <c r="M10" s="5" t="s">
        <v>75</v>
      </c>
      <c r="N10" s="166" t="s">
        <v>154</v>
      </c>
      <c r="O10" s="167" t="s">
        <v>84</v>
      </c>
      <c r="P10" s="131"/>
    </row>
    <row r="11" spans="2:16" ht="18.75" customHeight="1">
      <c r="B11" s="230"/>
      <c r="C11" s="280"/>
      <c r="D11" s="232"/>
      <c r="E11" s="248"/>
      <c r="F11" s="250"/>
      <c r="G11" s="252"/>
      <c r="H11" s="260"/>
      <c r="I11" s="80" t="s">
        <v>126</v>
      </c>
      <c r="J11" s="150"/>
      <c r="K11" s="154"/>
      <c r="L11" s="130">
        <v>117998</v>
      </c>
      <c r="M11" s="4" t="s">
        <v>75</v>
      </c>
      <c r="N11" s="53" t="s">
        <v>153</v>
      </c>
      <c r="O11" s="31" t="s">
        <v>84</v>
      </c>
      <c r="P11" s="131"/>
    </row>
    <row r="12" spans="2:16" ht="18.75" customHeight="1">
      <c r="B12" s="230" t="s">
        <v>3</v>
      </c>
      <c r="C12" s="279" t="s">
        <v>112</v>
      </c>
      <c r="D12" s="258" t="s">
        <v>25</v>
      </c>
      <c r="E12" s="247" t="str">
        <f>$E$6</f>
        <v>２０２３年</v>
      </c>
      <c r="F12" s="249">
        <f>$F$6</f>
        <v>4</v>
      </c>
      <c r="G12" s="251" t="s">
        <v>92</v>
      </c>
      <c r="H12" s="259" t="s">
        <v>7</v>
      </c>
      <c r="I12" s="253" t="s">
        <v>79</v>
      </c>
      <c r="J12" s="254"/>
      <c r="K12" s="255"/>
      <c r="L12" s="129">
        <v>54350</v>
      </c>
      <c r="M12" s="5" t="s">
        <v>75</v>
      </c>
      <c r="N12" s="65" t="s">
        <v>172</v>
      </c>
      <c r="O12" s="75" t="s">
        <v>84</v>
      </c>
      <c r="P12" s="40"/>
    </row>
    <row r="13" spans="2:16" ht="18.75" customHeight="1">
      <c r="B13" s="230"/>
      <c r="C13" s="257"/>
      <c r="D13" s="232"/>
      <c r="E13" s="248"/>
      <c r="F13" s="250"/>
      <c r="G13" s="252"/>
      <c r="H13" s="260"/>
      <c r="I13" s="80" t="s">
        <v>99</v>
      </c>
      <c r="J13" s="93">
        <f>F1-2</f>
        <v>3</v>
      </c>
      <c r="K13" s="92"/>
      <c r="L13" s="134">
        <v>58023</v>
      </c>
      <c r="M13" s="4" t="s">
        <v>75</v>
      </c>
      <c r="N13" s="55" t="s">
        <v>173</v>
      </c>
      <c r="O13" s="32" t="s">
        <v>84</v>
      </c>
      <c r="P13" s="39"/>
    </row>
    <row r="14" spans="2:16" ht="18.75" customHeight="1">
      <c r="B14" s="230" t="s">
        <v>60</v>
      </c>
      <c r="C14" s="279" t="s">
        <v>113</v>
      </c>
      <c r="D14" s="258" t="s">
        <v>26</v>
      </c>
      <c r="E14" s="247" t="str">
        <f>$E$6</f>
        <v>２０２３年</v>
      </c>
      <c r="F14" s="249">
        <f>$F$6</f>
        <v>4</v>
      </c>
      <c r="G14" s="251" t="s">
        <v>96</v>
      </c>
      <c r="H14" s="259" t="s">
        <v>27</v>
      </c>
      <c r="I14" s="253" t="s">
        <v>28</v>
      </c>
      <c r="J14" s="254"/>
      <c r="K14" s="264"/>
      <c r="L14" s="135">
        <v>49800</v>
      </c>
      <c r="M14" s="5" t="s">
        <v>39</v>
      </c>
      <c r="N14" s="166" t="s">
        <v>174</v>
      </c>
      <c r="O14" s="167" t="s">
        <v>84</v>
      </c>
      <c r="P14" s="39"/>
    </row>
    <row r="15" spans="2:16" ht="18.75" customHeight="1">
      <c r="B15" s="230"/>
      <c r="C15" s="266"/>
      <c r="D15" s="267"/>
      <c r="E15" s="235"/>
      <c r="F15" s="237"/>
      <c r="G15" s="239"/>
      <c r="H15" s="268"/>
      <c r="I15" s="272" t="s">
        <v>29</v>
      </c>
      <c r="J15" s="273"/>
      <c r="K15" s="274"/>
      <c r="L15" s="136">
        <v>2100</v>
      </c>
      <c r="M15" s="71" t="s">
        <v>39</v>
      </c>
      <c r="N15" s="179" t="s">
        <v>175</v>
      </c>
      <c r="O15" s="178" t="s">
        <v>84</v>
      </c>
      <c r="P15" s="39"/>
    </row>
    <row r="16" spans="2:16" ht="18.75" customHeight="1">
      <c r="B16" s="230"/>
      <c r="C16" s="257"/>
      <c r="D16" s="232"/>
      <c r="E16" s="248"/>
      <c r="F16" s="250"/>
      <c r="G16" s="252"/>
      <c r="H16" s="260"/>
      <c r="I16" s="80" t="s">
        <v>100</v>
      </c>
      <c r="J16" s="93">
        <f>$J$13</f>
        <v>3</v>
      </c>
      <c r="K16" s="88"/>
      <c r="L16" s="70">
        <v>5029</v>
      </c>
      <c r="M16" s="4" t="s">
        <v>48</v>
      </c>
      <c r="N16" s="68" t="s">
        <v>176</v>
      </c>
      <c r="O16" s="33" t="s">
        <v>84</v>
      </c>
      <c r="P16" s="39"/>
    </row>
    <row r="17" spans="2:16" ht="18.75" customHeight="1">
      <c r="B17" s="230" t="s">
        <v>61</v>
      </c>
      <c r="C17" s="275" t="s">
        <v>114</v>
      </c>
      <c r="D17" s="277" t="s">
        <v>86</v>
      </c>
      <c r="E17" s="247" t="str">
        <f>$E$6</f>
        <v>２０２３年</v>
      </c>
      <c r="F17" s="249">
        <f>$F$6</f>
        <v>4</v>
      </c>
      <c r="G17" s="251" t="s">
        <v>95</v>
      </c>
      <c r="H17" s="259" t="s">
        <v>76</v>
      </c>
      <c r="I17" s="253" t="s">
        <v>77</v>
      </c>
      <c r="J17" s="254"/>
      <c r="K17" s="255"/>
      <c r="L17" s="64">
        <v>143799</v>
      </c>
      <c r="M17" s="5" t="s">
        <v>75</v>
      </c>
      <c r="N17" s="65" t="s">
        <v>177</v>
      </c>
      <c r="O17" s="75" t="s">
        <v>84</v>
      </c>
      <c r="P17" s="39"/>
    </row>
    <row r="18" spans="2:16" ht="18.75" customHeight="1">
      <c r="B18" s="230"/>
      <c r="C18" s="276"/>
      <c r="D18" s="278"/>
      <c r="E18" s="248"/>
      <c r="F18" s="250"/>
      <c r="G18" s="252"/>
      <c r="H18" s="260"/>
      <c r="I18" s="261" t="s">
        <v>78</v>
      </c>
      <c r="J18" s="262"/>
      <c r="K18" s="263"/>
      <c r="L18" s="133">
        <v>140447</v>
      </c>
      <c r="M18" s="4" t="s">
        <v>75</v>
      </c>
      <c r="N18" s="55" t="s">
        <v>155</v>
      </c>
      <c r="O18" s="32" t="s">
        <v>84</v>
      </c>
      <c r="P18" s="39"/>
    </row>
    <row r="19" spans="2:16" ht="18.75" customHeight="1">
      <c r="B19" s="230" t="s">
        <v>62</v>
      </c>
      <c r="C19" s="111" t="s">
        <v>115</v>
      </c>
      <c r="D19" s="258" t="s">
        <v>30</v>
      </c>
      <c r="E19" s="247" t="str">
        <f>$E$6</f>
        <v>２０２３年</v>
      </c>
      <c r="F19" s="249">
        <f>$F$6</f>
        <v>4</v>
      </c>
      <c r="G19" s="251" t="s">
        <v>92</v>
      </c>
      <c r="H19" s="259" t="s">
        <v>31</v>
      </c>
      <c r="I19" s="253" t="s">
        <v>68</v>
      </c>
      <c r="J19" s="254"/>
      <c r="K19" s="264"/>
      <c r="L19" s="137">
        <v>7237</v>
      </c>
      <c r="M19" s="5" t="s">
        <v>39</v>
      </c>
      <c r="N19" s="169" t="s">
        <v>139</v>
      </c>
      <c r="O19" s="75" t="s">
        <v>84</v>
      </c>
      <c r="P19" s="39"/>
    </row>
    <row r="20" spans="2:16" ht="18.75" customHeight="1">
      <c r="B20" s="230"/>
      <c r="C20" s="111" t="s">
        <v>116</v>
      </c>
      <c r="D20" s="232"/>
      <c r="E20" s="248"/>
      <c r="F20" s="250"/>
      <c r="G20" s="252"/>
      <c r="H20" s="260"/>
      <c r="I20" s="261" t="s">
        <v>82</v>
      </c>
      <c r="J20" s="262"/>
      <c r="K20" s="265"/>
      <c r="L20" s="130">
        <v>4916</v>
      </c>
      <c r="M20" s="4" t="s">
        <v>39</v>
      </c>
      <c r="N20" s="174" t="s">
        <v>171</v>
      </c>
      <c r="O20" s="31" t="s">
        <v>84</v>
      </c>
      <c r="P20" s="39"/>
    </row>
    <row r="21" spans="2:16" ht="18.75" customHeight="1" hidden="1">
      <c r="B21" s="230" t="s">
        <v>63</v>
      </c>
      <c r="C21" s="256" t="s">
        <v>117</v>
      </c>
      <c r="D21" s="258" t="s">
        <v>53</v>
      </c>
      <c r="E21" s="247" t="s">
        <v>142</v>
      </c>
      <c r="F21" s="249">
        <v>10</v>
      </c>
      <c r="G21" s="251" t="s">
        <v>97</v>
      </c>
      <c r="H21" s="259" t="s">
        <v>54</v>
      </c>
      <c r="I21" s="269" t="s">
        <v>55</v>
      </c>
      <c r="J21" s="23" t="s">
        <v>106</v>
      </c>
      <c r="K21" s="24" t="s">
        <v>57</v>
      </c>
      <c r="L21" s="185">
        <v>647968</v>
      </c>
      <c r="M21" s="5" t="s">
        <v>83</v>
      </c>
      <c r="N21" s="65" t="s">
        <v>143</v>
      </c>
      <c r="O21" s="75" t="s">
        <v>84</v>
      </c>
      <c r="P21" s="39"/>
    </row>
    <row r="22" spans="2:16" ht="18.75" customHeight="1" hidden="1">
      <c r="B22" s="230"/>
      <c r="C22" s="266"/>
      <c r="D22" s="267"/>
      <c r="E22" s="235"/>
      <c r="F22" s="237"/>
      <c r="G22" s="239"/>
      <c r="H22" s="268"/>
      <c r="I22" s="270"/>
      <c r="J22" s="25" t="s">
        <v>144</v>
      </c>
      <c r="K22" s="26" t="s">
        <v>91</v>
      </c>
      <c r="L22" s="187">
        <v>338327</v>
      </c>
      <c r="M22" s="71" t="s">
        <v>83</v>
      </c>
      <c r="N22" s="105" t="s">
        <v>145</v>
      </c>
      <c r="O22" s="155" t="s">
        <v>84</v>
      </c>
      <c r="P22" s="39"/>
    </row>
    <row r="23" spans="2:16" ht="18.75" customHeight="1" hidden="1">
      <c r="B23" s="230"/>
      <c r="C23" s="266"/>
      <c r="D23" s="267"/>
      <c r="E23" s="235"/>
      <c r="F23" s="237"/>
      <c r="G23" s="239"/>
      <c r="H23" s="268"/>
      <c r="I23" s="270"/>
      <c r="J23" s="27"/>
      <c r="K23" s="26" t="s">
        <v>56</v>
      </c>
      <c r="L23" s="187">
        <v>367044</v>
      </c>
      <c r="M23" s="71" t="s">
        <v>83</v>
      </c>
      <c r="N23" s="105" t="s">
        <v>146</v>
      </c>
      <c r="O23" s="155" t="s">
        <v>84</v>
      </c>
      <c r="P23" s="39"/>
    </row>
    <row r="24" spans="2:16" ht="18.75" customHeight="1" hidden="1">
      <c r="B24" s="230"/>
      <c r="C24" s="257"/>
      <c r="D24" s="232"/>
      <c r="E24" s="248"/>
      <c r="F24" s="250"/>
      <c r="G24" s="252"/>
      <c r="H24" s="260"/>
      <c r="I24" s="271"/>
      <c r="J24" s="28"/>
      <c r="K24" s="29" t="s">
        <v>58</v>
      </c>
      <c r="L24" s="186">
        <v>705371</v>
      </c>
      <c r="M24" s="4" t="s">
        <v>83</v>
      </c>
      <c r="N24" s="68" t="s">
        <v>147</v>
      </c>
      <c r="O24" s="33" t="s">
        <v>84</v>
      </c>
      <c r="P24" s="39"/>
    </row>
    <row r="25" spans="2:16" ht="18.75" customHeight="1">
      <c r="B25" s="230" t="s">
        <v>69</v>
      </c>
      <c r="C25" s="256" t="s">
        <v>69</v>
      </c>
      <c r="D25" s="258" t="s">
        <v>70</v>
      </c>
      <c r="E25" s="247" t="str">
        <f>$E$6</f>
        <v>２０２３年</v>
      </c>
      <c r="F25" s="249">
        <f>$F$6</f>
        <v>4</v>
      </c>
      <c r="G25" s="251" t="s">
        <v>92</v>
      </c>
      <c r="H25" s="43"/>
      <c r="I25" s="44" t="s">
        <v>71</v>
      </c>
      <c r="J25" s="45"/>
      <c r="K25" s="46"/>
      <c r="L25" s="129">
        <v>449835</v>
      </c>
      <c r="M25" s="5" t="s">
        <v>75</v>
      </c>
      <c r="N25" s="54" t="s">
        <v>141</v>
      </c>
      <c r="O25" s="76" t="s">
        <v>84</v>
      </c>
      <c r="P25" s="40"/>
    </row>
    <row r="26" spans="2:16" ht="18.75" customHeight="1">
      <c r="B26" s="230"/>
      <c r="C26" s="266"/>
      <c r="D26" s="267"/>
      <c r="E26" s="235"/>
      <c r="F26" s="237"/>
      <c r="G26" s="239"/>
      <c r="H26" s="43" t="s">
        <v>74</v>
      </c>
      <c r="I26" s="47" t="s">
        <v>72</v>
      </c>
      <c r="J26" s="48"/>
      <c r="K26" s="49"/>
      <c r="L26" s="138">
        <v>413857</v>
      </c>
      <c r="M26" s="71" t="s">
        <v>75</v>
      </c>
      <c r="N26" s="105" t="s">
        <v>178</v>
      </c>
      <c r="O26" s="143" t="s">
        <v>84</v>
      </c>
      <c r="P26" s="39"/>
    </row>
    <row r="27" spans="2:16" ht="18.75" customHeight="1">
      <c r="B27" s="230"/>
      <c r="C27" s="257"/>
      <c r="D27" s="232"/>
      <c r="E27" s="248"/>
      <c r="F27" s="250"/>
      <c r="G27" s="252"/>
      <c r="H27" s="43"/>
      <c r="I27" s="50" t="s">
        <v>73</v>
      </c>
      <c r="J27" s="51"/>
      <c r="K27" s="52"/>
      <c r="L27" s="130">
        <v>184329</v>
      </c>
      <c r="M27" s="4" t="s">
        <v>75</v>
      </c>
      <c r="N27" s="68" t="s">
        <v>161</v>
      </c>
      <c r="O27" s="177" t="s">
        <v>84</v>
      </c>
      <c r="P27" s="39"/>
    </row>
    <row r="28" spans="2:16" ht="18.75" customHeight="1">
      <c r="B28" s="230" t="s">
        <v>4</v>
      </c>
      <c r="C28" s="244" t="s">
        <v>120</v>
      </c>
      <c r="D28" s="258" t="s">
        <v>32</v>
      </c>
      <c r="E28" s="247" t="str">
        <f>$E$6</f>
        <v>２０２３年</v>
      </c>
      <c r="F28" s="249">
        <f>$F$6</f>
        <v>4</v>
      </c>
      <c r="G28" s="251" t="s">
        <v>95</v>
      </c>
      <c r="H28" s="259" t="s">
        <v>9</v>
      </c>
      <c r="I28" s="253" t="s">
        <v>8</v>
      </c>
      <c r="J28" s="254"/>
      <c r="K28" s="264"/>
      <c r="L28" s="64">
        <v>61055</v>
      </c>
      <c r="M28" s="5" t="s">
        <v>75</v>
      </c>
      <c r="N28" s="65" t="s">
        <v>150</v>
      </c>
      <c r="O28" s="75" t="s">
        <v>84</v>
      </c>
      <c r="P28" s="39"/>
    </row>
    <row r="29" spans="2:16" ht="18.75" customHeight="1">
      <c r="B29" s="230"/>
      <c r="C29" s="246"/>
      <c r="D29" s="232"/>
      <c r="E29" s="248"/>
      <c r="F29" s="250"/>
      <c r="G29" s="252"/>
      <c r="H29" s="260"/>
      <c r="I29" s="261" t="s">
        <v>33</v>
      </c>
      <c r="J29" s="262"/>
      <c r="K29" s="265"/>
      <c r="L29" s="134">
        <v>101375</v>
      </c>
      <c r="M29" s="4" t="s">
        <v>75</v>
      </c>
      <c r="N29" s="67" t="s">
        <v>170</v>
      </c>
      <c r="O29" s="77" t="s">
        <v>84</v>
      </c>
      <c r="P29" s="39"/>
    </row>
    <row r="30" spans="2:16" ht="18.75" customHeight="1">
      <c r="B30" s="230" t="s">
        <v>65</v>
      </c>
      <c r="C30" s="256" t="s">
        <v>157</v>
      </c>
      <c r="D30" s="258" t="s">
        <v>46</v>
      </c>
      <c r="E30" s="247" t="str">
        <f>$E$6</f>
        <v>２０２３年</v>
      </c>
      <c r="F30" s="249">
        <f>$F$6</f>
        <v>4</v>
      </c>
      <c r="G30" s="251" t="s">
        <v>98</v>
      </c>
      <c r="H30" s="259" t="s">
        <v>10</v>
      </c>
      <c r="I30" s="253" t="s">
        <v>81</v>
      </c>
      <c r="J30" s="254"/>
      <c r="K30" s="255"/>
      <c r="L30" s="137">
        <v>3597</v>
      </c>
      <c r="M30" s="5" t="s">
        <v>39</v>
      </c>
      <c r="N30" s="65" t="s">
        <v>165</v>
      </c>
      <c r="O30" s="75" t="s">
        <v>84</v>
      </c>
      <c r="P30" s="39"/>
    </row>
    <row r="31" spans="2:16" ht="18.75" customHeight="1">
      <c r="B31" s="230"/>
      <c r="C31" s="266"/>
      <c r="D31" s="267"/>
      <c r="E31" s="235"/>
      <c r="F31" s="237"/>
      <c r="G31" s="239"/>
      <c r="H31" s="268"/>
      <c r="I31" s="7" t="s">
        <v>34</v>
      </c>
      <c r="J31" s="58"/>
      <c r="K31" s="9" t="s">
        <v>51</v>
      </c>
      <c r="L31" s="138">
        <v>3298</v>
      </c>
      <c r="M31" s="71" t="s">
        <v>39</v>
      </c>
      <c r="N31" s="72" t="s">
        <v>152</v>
      </c>
      <c r="O31" s="79" t="s">
        <v>84</v>
      </c>
      <c r="P31" s="39"/>
    </row>
    <row r="32" spans="2:16" ht="18.75" customHeight="1">
      <c r="B32" s="230"/>
      <c r="C32" s="266"/>
      <c r="D32" s="267"/>
      <c r="E32" s="235"/>
      <c r="F32" s="237">
        <f>$F$1-1</f>
        <v>4</v>
      </c>
      <c r="G32" s="239"/>
      <c r="H32" s="268"/>
      <c r="I32" s="56"/>
      <c r="J32" s="57"/>
      <c r="K32" s="18" t="s">
        <v>49</v>
      </c>
      <c r="L32" s="139">
        <v>2811</v>
      </c>
      <c r="M32" s="69" t="s">
        <v>39</v>
      </c>
      <c r="N32" s="72" t="s">
        <v>151</v>
      </c>
      <c r="O32" s="78" t="s">
        <v>127</v>
      </c>
      <c r="P32" s="39"/>
    </row>
    <row r="33" spans="2:16" ht="18.75" customHeight="1">
      <c r="B33" s="230"/>
      <c r="C33" s="257"/>
      <c r="D33" s="232"/>
      <c r="E33" s="248"/>
      <c r="F33" s="250"/>
      <c r="G33" s="252"/>
      <c r="H33" s="260"/>
      <c r="I33" s="6"/>
      <c r="J33" s="20"/>
      <c r="K33" s="19" t="s">
        <v>50</v>
      </c>
      <c r="L33" s="70">
        <v>487</v>
      </c>
      <c r="M33" s="4" t="s">
        <v>39</v>
      </c>
      <c r="N33" s="53" t="s">
        <v>179</v>
      </c>
      <c r="O33" s="31" t="s">
        <v>84</v>
      </c>
      <c r="P33" s="39"/>
    </row>
    <row r="34" spans="2:17" ht="18.75" customHeight="1">
      <c r="B34" s="230" t="s">
        <v>64</v>
      </c>
      <c r="C34" s="256" t="s">
        <v>64</v>
      </c>
      <c r="D34" s="258" t="s">
        <v>35</v>
      </c>
      <c r="E34" s="247" t="str">
        <f>$E$6</f>
        <v>２０２３年</v>
      </c>
      <c r="F34" s="249">
        <f>$F$6</f>
        <v>4</v>
      </c>
      <c r="G34" s="251" t="s">
        <v>95</v>
      </c>
      <c r="H34" s="259" t="s">
        <v>11</v>
      </c>
      <c r="I34" s="253" t="s">
        <v>36</v>
      </c>
      <c r="J34" s="254"/>
      <c r="K34" s="255"/>
      <c r="L34" s="140" t="s">
        <v>180</v>
      </c>
      <c r="M34" s="5" t="s">
        <v>40</v>
      </c>
      <c r="N34" s="54" t="s">
        <v>146</v>
      </c>
      <c r="O34" s="34" t="s">
        <v>84</v>
      </c>
      <c r="P34" s="100"/>
      <c r="Q34" s="42"/>
    </row>
    <row r="35" spans="2:17" ht="18.75" customHeight="1">
      <c r="B35" s="230"/>
      <c r="C35" s="257"/>
      <c r="D35" s="232"/>
      <c r="E35" s="248"/>
      <c r="F35" s="250"/>
      <c r="G35" s="252"/>
      <c r="H35" s="260"/>
      <c r="I35" s="261" t="s">
        <v>52</v>
      </c>
      <c r="J35" s="262"/>
      <c r="K35" s="263"/>
      <c r="L35" s="141" t="s">
        <v>181</v>
      </c>
      <c r="M35" s="66" t="s">
        <v>40</v>
      </c>
      <c r="N35" s="55" t="s">
        <v>149</v>
      </c>
      <c r="O35" s="32" t="s">
        <v>84</v>
      </c>
      <c r="P35" s="39"/>
      <c r="Q35" s="42"/>
    </row>
    <row r="36" spans="2:17" ht="18.75" customHeight="1">
      <c r="B36" s="113" t="s">
        <v>123</v>
      </c>
      <c r="C36" s="108" t="s">
        <v>118</v>
      </c>
      <c r="D36" s="21" t="s">
        <v>15</v>
      </c>
      <c r="E36" s="56" t="str">
        <f>$E$6</f>
        <v>２０２３年</v>
      </c>
      <c r="F36" s="83">
        <f>$F$6</f>
        <v>4</v>
      </c>
      <c r="G36" s="81" t="s">
        <v>95</v>
      </c>
      <c r="H36" s="22" t="s">
        <v>12</v>
      </c>
      <c r="I36" s="241" t="s">
        <v>13</v>
      </c>
      <c r="J36" s="242"/>
      <c r="K36" s="243"/>
      <c r="L36" s="142">
        <v>4088</v>
      </c>
      <c r="M36" s="59" t="s">
        <v>40</v>
      </c>
      <c r="N36" s="127" t="s">
        <v>163</v>
      </c>
      <c r="O36" s="128" t="s">
        <v>84</v>
      </c>
      <c r="P36" s="39"/>
      <c r="Q36" s="42"/>
    </row>
    <row r="37" spans="2:16" ht="18.75" customHeight="1">
      <c r="B37" s="230" t="s">
        <v>88</v>
      </c>
      <c r="C37" s="244" t="s">
        <v>119</v>
      </c>
      <c r="D37" s="233" t="s">
        <v>89</v>
      </c>
      <c r="E37" s="247" t="str">
        <f>$E$6</f>
        <v>２０２３年</v>
      </c>
      <c r="F37" s="249">
        <f>$F$6-1</f>
        <v>3</v>
      </c>
      <c r="G37" s="251" t="s">
        <v>95</v>
      </c>
      <c r="H37" s="60"/>
      <c r="I37" s="89" t="s">
        <v>101</v>
      </c>
      <c r="J37" s="94">
        <f>$J$13</f>
        <v>3</v>
      </c>
      <c r="K37" s="90"/>
      <c r="L37" s="129" t="s">
        <v>182</v>
      </c>
      <c r="M37" s="73" t="s">
        <v>40</v>
      </c>
      <c r="N37" s="65" t="s">
        <v>183</v>
      </c>
      <c r="O37" s="168" t="s">
        <v>84</v>
      </c>
      <c r="P37" s="40"/>
    </row>
    <row r="38" spans="2:16" ht="18.75" customHeight="1">
      <c r="B38" s="230"/>
      <c r="C38" s="245"/>
      <c r="D38" s="233"/>
      <c r="E38" s="235"/>
      <c r="F38" s="237"/>
      <c r="G38" s="239"/>
      <c r="H38" s="43" t="s">
        <v>90</v>
      </c>
      <c r="I38" s="47" t="s">
        <v>102</v>
      </c>
      <c r="J38" s="95">
        <f>$J$13</f>
        <v>3</v>
      </c>
      <c r="K38" s="91"/>
      <c r="L38" s="138" t="s">
        <v>184</v>
      </c>
      <c r="M38" s="71" t="s">
        <v>40</v>
      </c>
      <c r="N38" s="105" t="s">
        <v>167</v>
      </c>
      <c r="O38" s="143" t="s">
        <v>84</v>
      </c>
      <c r="P38" s="39"/>
    </row>
    <row r="39" spans="2:16" ht="18.75" customHeight="1">
      <c r="B39" s="230"/>
      <c r="C39" s="246"/>
      <c r="D39" s="233"/>
      <c r="E39" s="248"/>
      <c r="F39" s="250"/>
      <c r="G39" s="252"/>
      <c r="H39" s="182"/>
      <c r="I39" s="50" t="s">
        <v>103</v>
      </c>
      <c r="J39" s="93">
        <f>$J$13</f>
        <v>3</v>
      </c>
      <c r="K39" s="183">
        <f>$F$1-2</f>
        <v>3</v>
      </c>
      <c r="L39" s="130" t="s">
        <v>185</v>
      </c>
      <c r="M39" s="184" t="s">
        <v>40</v>
      </c>
      <c r="N39" s="68" t="s">
        <v>158</v>
      </c>
      <c r="O39" s="177" t="s">
        <v>84</v>
      </c>
      <c r="P39" s="131"/>
    </row>
    <row r="40" spans="2:16" ht="18.75" customHeight="1">
      <c r="B40" s="229" t="s">
        <v>138</v>
      </c>
      <c r="C40" s="111" t="s">
        <v>130</v>
      </c>
      <c r="D40" s="232" t="s">
        <v>131</v>
      </c>
      <c r="E40" s="235" t="str">
        <f>$E$6</f>
        <v>２０２３年</v>
      </c>
      <c r="F40" s="237">
        <f>$F$6</f>
        <v>4</v>
      </c>
      <c r="G40" s="239" t="s">
        <v>95</v>
      </c>
      <c r="H40" s="43"/>
      <c r="I40" s="161" t="s">
        <v>132</v>
      </c>
      <c r="J40" s="162"/>
      <c r="K40" s="163"/>
      <c r="L40" s="164">
        <v>349592</v>
      </c>
      <c r="M40" s="165" t="s">
        <v>133</v>
      </c>
      <c r="N40" s="180" t="s">
        <v>186</v>
      </c>
      <c r="O40" s="181" t="s">
        <v>84</v>
      </c>
      <c r="P40" s="40"/>
    </row>
    <row r="41" spans="2:16" ht="18.75" customHeight="1">
      <c r="B41" s="230"/>
      <c r="C41" s="111" t="s">
        <v>134</v>
      </c>
      <c r="D41" s="233"/>
      <c r="E41" s="235"/>
      <c r="F41" s="237"/>
      <c r="G41" s="239"/>
      <c r="H41" s="43" t="s">
        <v>135</v>
      </c>
      <c r="I41" s="47" t="s">
        <v>136</v>
      </c>
      <c r="J41" s="158"/>
      <c r="K41" s="49"/>
      <c r="L41" s="138">
        <v>363639</v>
      </c>
      <c r="M41" s="71" t="s">
        <v>133</v>
      </c>
      <c r="N41" s="188" t="s">
        <v>187</v>
      </c>
      <c r="O41" s="143" t="s">
        <v>84</v>
      </c>
      <c r="P41" s="39"/>
    </row>
    <row r="42" spans="2:16" ht="18.75" customHeight="1" thickBot="1">
      <c r="B42" s="231"/>
      <c r="C42" s="159"/>
      <c r="D42" s="234"/>
      <c r="E42" s="236"/>
      <c r="F42" s="238"/>
      <c r="G42" s="240"/>
      <c r="H42" s="61"/>
      <c r="I42" s="62" t="s">
        <v>137</v>
      </c>
      <c r="J42" s="96">
        <f>J37</f>
        <v>3</v>
      </c>
      <c r="K42" s="160"/>
      <c r="L42" s="151">
        <v>866260</v>
      </c>
      <c r="M42" s="74" t="s">
        <v>133</v>
      </c>
      <c r="N42" s="115" t="s">
        <v>168</v>
      </c>
      <c r="O42" s="152" t="s">
        <v>84</v>
      </c>
      <c r="P42" s="39"/>
    </row>
    <row r="43" spans="11:16" ht="18.75" customHeight="1" thickBot="1">
      <c r="K43" s="8"/>
      <c r="L43" s="175"/>
      <c r="N43" s="126" t="s">
        <v>107</v>
      </c>
      <c r="O43" s="126"/>
      <c r="P43" s="41"/>
    </row>
    <row r="44" spans="2:16" ht="18.75" customHeight="1">
      <c r="B44" s="30" t="s">
        <v>44</v>
      </c>
      <c r="C44" s="109" t="s">
        <v>121</v>
      </c>
      <c r="D44" s="10" t="s">
        <v>37</v>
      </c>
      <c r="E44" s="84" t="str">
        <f>E6</f>
        <v>２０２３年</v>
      </c>
      <c r="F44" s="97">
        <f>$F$6</f>
        <v>4</v>
      </c>
      <c r="G44" s="85" t="s">
        <v>92</v>
      </c>
      <c r="H44" s="11" t="s">
        <v>80</v>
      </c>
      <c r="I44" s="118" t="s">
        <v>104</v>
      </c>
      <c r="J44" s="119"/>
      <c r="K44" s="120"/>
      <c r="L44" s="144">
        <v>95.5</v>
      </c>
      <c r="M44" s="12"/>
      <c r="N44" s="156" t="s">
        <v>156</v>
      </c>
      <c r="O44" s="157" t="s">
        <v>84</v>
      </c>
      <c r="P44" s="39"/>
    </row>
    <row r="45" spans="2:16" ht="18" customHeight="1" thickBot="1">
      <c r="B45" s="13"/>
      <c r="C45" s="147" t="s">
        <v>148</v>
      </c>
      <c r="D45" s="14" t="s">
        <v>45</v>
      </c>
      <c r="E45" s="86" t="str">
        <f>E6</f>
        <v>２０２３年</v>
      </c>
      <c r="F45" s="98">
        <f>$F$6</f>
        <v>4</v>
      </c>
      <c r="G45" s="87" t="s">
        <v>92</v>
      </c>
      <c r="H45" s="15" t="s">
        <v>87</v>
      </c>
      <c r="I45" s="121" t="s">
        <v>105</v>
      </c>
      <c r="J45" s="122"/>
      <c r="K45" s="123"/>
      <c r="L45" s="176">
        <v>13207</v>
      </c>
      <c r="M45" s="16" t="s">
        <v>47</v>
      </c>
      <c r="N45" s="115" t="s">
        <v>166</v>
      </c>
      <c r="O45" s="116" t="s">
        <v>84</v>
      </c>
      <c r="P45" s="39"/>
    </row>
    <row r="46" spans="2:12" ht="18.75" customHeight="1">
      <c r="B46" s="124" t="s">
        <v>122</v>
      </c>
      <c r="C46" s="125" t="s">
        <v>140</v>
      </c>
      <c r="D46" s="8"/>
      <c r="E46" s="103"/>
      <c r="F46" s="8"/>
      <c r="G46" s="104"/>
      <c r="H46" s="8"/>
      <c r="L46" s="117"/>
    </row>
    <row r="47" spans="2:12" ht="20.25" customHeight="1">
      <c r="B47" s="145" t="s">
        <v>128</v>
      </c>
      <c r="C47" s="146" t="s">
        <v>129</v>
      </c>
      <c r="E47" s="8"/>
      <c r="F47" s="107"/>
      <c r="G47" s="107"/>
      <c r="H47" s="114"/>
      <c r="J47" s="103"/>
      <c r="L47" s="117"/>
    </row>
    <row r="48" spans="2:12" ht="12">
      <c r="B48" s="101"/>
      <c r="C48" s="101"/>
      <c r="D48" s="101"/>
      <c r="E48" s="8"/>
      <c r="F48" s="8"/>
      <c r="G48" s="104"/>
      <c r="H48" s="8"/>
      <c r="L48" s="117"/>
    </row>
    <row r="49" spans="2:8" ht="12">
      <c r="B49" s="101"/>
      <c r="C49" s="101"/>
      <c r="D49" s="101"/>
      <c r="E49" s="8"/>
      <c r="F49" s="8"/>
      <c r="G49" s="104"/>
      <c r="H49" s="8"/>
    </row>
    <row r="50" spans="5:8" ht="12">
      <c r="E50" s="8"/>
      <c r="F50" s="8"/>
      <c r="G50" s="104"/>
      <c r="H50" s="8"/>
    </row>
    <row r="51" spans="2:9" ht="12">
      <c r="B51" s="101"/>
      <c r="C51" s="101"/>
      <c r="D51" s="101"/>
      <c r="H51" s="101"/>
      <c r="I51" s="101"/>
    </row>
    <row r="52" spans="8:9" ht="12">
      <c r="H52" s="101"/>
      <c r="I52" s="101"/>
    </row>
    <row r="53" spans="2:9" ht="12">
      <c r="B53" s="101"/>
      <c r="C53" s="101"/>
      <c r="D53" s="101"/>
      <c r="E53" s="101"/>
      <c r="F53" s="102"/>
      <c r="G53" s="101"/>
      <c r="H53" s="101"/>
      <c r="I53" s="101"/>
    </row>
    <row r="55" spans="8:9" ht="12">
      <c r="H55" s="101"/>
      <c r="I55" s="101"/>
    </row>
    <row r="56" spans="2:9" ht="12">
      <c r="B56" s="101"/>
      <c r="C56" s="101"/>
      <c r="D56" s="101"/>
      <c r="E56" s="101"/>
      <c r="F56" s="102"/>
      <c r="G56" s="101"/>
      <c r="H56" s="101"/>
      <c r="I56" s="101"/>
    </row>
  </sheetData>
  <sheetProtection/>
  <mergeCells count="121">
    <mergeCell ref="B1:D3"/>
    <mergeCell ref="E1:E3"/>
    <mergeCell ref="F1:F3"/>
    <mergeCell ref="G1:H3"/>
    <mergeCell ref="M1:O1"/>
    <mergeCell ref="M3:O3"/>
    <mergeCell ref="E5:G5"/>
    <mergeCell ref="I5:K5"/>
    <mergeCell ref="L5:M5"/>
    <mergeCell ref="N5:O5"/>
    <mergeCell ref="B6:B7"/>
    <mergeCell ref="C6:C7"/>
    <mergeCell ref="D6:D7"/>
    <mergeCell ref="E6:E7"/>
    <mergeCell ref="F6:F7"/>
    <mergeCell ref="G6:G7"/>
    <mergeCell ref="H6:H7"/>
    <mergeCell ref="I6:K6"/>
    <mergeCell ref="I7:K7"/>
    <mergeCell ref="B8:B9"/>
    <mergeCell ref="C8:C9"/>
    <mergeCell ref="D8:D9"/>
    <mergeCell ref="E8:E9"/>
    <mergeCell ref="F8:F9"/>
    <mergeCell ref="G8:G9"/>
    <mergeCell ref="H8:H9"/>
    <mergeCell ref="I8:K8"/>
    <mergeCell ref="I9:K9"/>
    <mergeCell ref="B10:B11"/>
    <mergeCell ref="C10:C11"/>
    <mergeCell ref="D10:D11"/>
    <mergeCell ref="E10:E11"/>
    <mergeCell ref="F10:F11"/>
    <mergeCell ref="G10:G11"/>
    <mergeCell ref="H10:H11"/>
    <mergeCell ref="B12:B13"/>
    <mergeCell ref="C12:C13"/>
    <mergeCell ref="D12:D13"/>
    <mergeCell ref="E12:E13"/>
    <mergeCell ref="F12:F13"/>
    <mergeCell ref="G12:G13"/>
    <mergeCell ref="H12:H13"/>
    <mergeCell ref="I12:K12"/>
    <mergeCell ref="B14:B16"/>
    <mergeCell ref="C14:C16"/>
    <mergeCell ref="D14:D16"/>
    <mergeCell ref="E14:E16"/>
    <mergeCell ref="F14:F16"/>
    <mergeCell ref="G14:G16"/>
    <mergeCell ref="H14:H16"/>
    <mergeCell ref="I14:K14"/>
    <mergeCell ref="I15:K15"/>
    <mergeCell ref="B17:B18"/>
    <mergeCell ref="C17:C18"/>
    <mergeCell ref="D17:D18"/>
    <mergeCell ref="E17:E18"/>
    <mergeCell ref="F17:F18"/>
    <mergeCell ref="G17:G18"/>
    <mergeCell ref="H17:H18"/>
    <mergeCell ref="I17:K17"/>
    <mergeCell ref="I18:K18"/>
    <mergeCell ref="B19:B20"/>
    <mergeCell ref="D19:D20"/>
    <mergeCell ref="E19:E20"/>
    <mergeCell ref="F19:F20"/>
    <mergeCell ref="G19:G20"/>
    <mergeCell ref="H19:H20"/>
    <mergeCell ref="I19:K19"/>
    <mergeCell ref="I20:K20"/>
    <mergeCell ref="B21:B24"/>
    <mergeCell ref="C21:C24"/>
    <mergeCell ref="D21:D24"/>
    <mergeCell ref="E21:E24"/>
    <mergeCell ref="F21:F24"/>
    <mergeCell ref="G21:G24"/>
    <mergeCell ref="H21:H24"/>
    <mergeCell ref="I21:I24"/>
    <mergeCell ref="B25:B27"/>
    <mergeCell ref="C25:C27"/>
    <mergeCell ref="D25:D27"/>
    <mergeCell ref="E25:E27"/>
    <mergeCell ref="F25:F27"/>
    <mergeCell ref="G25:G27"/>
    <mergeCell ref="G30:G33"/>
    <mergeCell ref="H30:H33"/>
    <mergeCell ref="B28:B29"/>
    <mergeCell ref="C28:C29"/>
    <mergeCell ref="D28:D29"/>
    <mergeCell ref="E28:E29"/>
    <mergeCell ref="F28:F29"/>
    <mergeCell ref="G28:G29"/>
    <mergeCell ref="I34:K34"/>
    <mergeCell ref="I35:K35"/>
    <mergeCell ref="H28:H29"/>
    <mergeCell ref="I28:K28"/>
    <mergeCell ref="I29:K29"/>
    <mergeCell ref="B30:B33"/>
    <mergeCell ref="C30:C33"/>
    <mergeCell ref="D30:D33"/>
    <mergeCell ref="E30:E33"/>
    <mergeCell ref="F30:F33"/>
    <mergeCell ref="F37:F39"/>
    <mergeCell ref="G37:G39"/>
    <mergeCell ref="I30:K30"/>
    <mergeCell ref="B34:B35"/>
    <mergeCell ref="C34:C35"/>
    <mergeCell ref="D34:D35"/>
    <mergeCell ref="E34:E35"/>
    <mergeCell ref="F34:F35"/>
    <mergeCell ref="G34:G35"/>
    <mergeCell ref="H34:H35"/>
    <mergeCell ref="B40:B42"/>
    <mergeCell ref="D40:D42"/>
    <mergeCell ref="E40:E42"/>
    <mergeCell ref="F40:F42"/>
    <mergeCell ref="G40:G42"/>
    <mergeCell ref="I36:K36"/>
    <mergeCell ref="B37:B39"/>
    <mergeCell ref="C37:C39"/>
    <mergeCell ref="D37:D39"/>
    <mergeCell ref="E37:E39"/>
  </mergeCells>
  <hyperlinks>
    <hyperlink ref="C6:C7" r:id="rId1" display="石 油 連 盟"/>
    <hyperlink ref="C8:C9" r:id="rId2" display="石 灰 石 鉱 業 協 会"/>
    <hyperlink ref="C12:C13" r:id="rId3" display="日 本 伸 銅 協 会"/>
    <hyperlink ref="C14:C16" r:id="rId4" display="（一社）日本電線工業会"/>
    <hyperlink ref="C34:C35" r:id="rId5" display="（一社） 日 本 貿 易 会"/>
    <hyperlink ref="C21" r:id="rId6" display="（一社）日本機械工業連合会"/>
    <hyperlink ref="C36" r:id="rId7" display="日本百貨店協会"/>
    <hyperlink ref="C25:C27" r:id="rId8" display="日本化学工業協会"/>
    <hyperlink ref="C17:C18" r:id="rId9" display="（一社）日本アルミニウム協会"/>
    <hyperlink ref="C30:C33" r:id="rId10" display="（一社） セ メ ン ト 協 会"/>
    <hyperlink ref="C28:C29" r:id="rId11" display="https://www.jcfa.gr.jp/"/>
    <hyperlink ref="C37:C39" r:id="rId12" display="https://www.jeita.or.jp/japanese/stat/electronic/2022/index.htm"/>
    <hyperlink ref="C19" r:id="rId13" display="・鉄鋼需給の動き"/>
    <hyperlink ref="C20" r:id="rId14" display="・統計情報　最新月統計"/>
    <hyperlink ref="B44" r:id="rId15" display="経済産業省"/>
    <hyperlink ref="C44" r:id="rId16" display="鉱工業指数　生産・出荷・在庫動向"/>
    <hyperlink ref="C47" r:id="rId17" display="速報"/>
    <hyperlink ref="C45" r:id="rId18" display="商業動態統計速報"/>
    <hyperlink ref="C41" r:id="rId19" display="データーベース"/>
    <hyperlink ref="C40" r:id="rId20" display="統計月報"/>
    <hyperlink ref="C46" r:id="rId21" display="小売業販売額の基調判断（5月分速報）"/>
    <hyperlink ref="C10:C11" r:id="rId22" display="https://j-mining-pf.jp/market_report/"/>
  </hyperlinks>
  <printOptions/>
  <pageMargins left="0.25" right="0.25" top="0.75" bottom="0.5" header="0.3" footer="0.3"/>
  <pageSetup fitToHeight="0" fitToWidth="1" horizontalDpi="600" verticalDpi="600" orientation="landscape" paperSize="9" scale="70" r:id="rId2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B1:S56"/>
  <sheetViews>
    <sheetView showGridLines="0" zoomScale="80" zoomScaleNormal="80" zoomScalePageLayoutView="0" workbookViewId="0" topLeftCell="B1">
      <selection activeCell="G6" sqref="G6:G7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33.625" style="1" bestFit="1" customWidth="1"/>
    <col min="4" max="4" width="11.75390625" style="1" customWidth="1"/>
    <col min="5" max="5" width="9.625" style="1" customWidth="1"/>
    <col min="6" max="6" width="4.625" style="82" bestFit="1" customWidth="1"/>
    <col min="7" max="7" width="10.00390625" style="1" customWidth="1"/>
    <col min="8" max="8" width="28.50390625" style="1" bestFit="1" customWidth="1"/>
    <col min="9" max="9" width="14.125" style="1" customWidth="1"/>
    <col min="10" max="10" width="6.375" style="1" customWidth="1"/>
    <col min="11" max="11" width="10.00390625" style="1" bestFit="1" customWidth="1"/>
    <col min="12" max="12" width="11.875" style="1" customWidth="1"/>
    <col min="13" max="13" width="6.125" style="2" customWidth="1"/>
    <col min="14" max="14" width="9.25390625" style="17" customWidth="1"/>
    <col min="15" max="15" width="3.375" style="2" customWidth="1"/>
    <col min="16" max="16" width="3.375" style="37" customWidth="1"/>
    <col min="17" max="17" width="3.50390625" style="1" bestFit="1" customWidth="1"/>
    <col min="18" max="16384" width="9.00390625" style="1" customWidth="1"/>
  </cols>
  <sheetData>
    <row r="1" spans="2:18" ht="15" customHeight="1">
      <c r="B1" s="298" t="s">
        <v>93</v>
      </c>
      <c r="C1" s="298"/>
      <c r="D1" s="298"/>
      <c r="E1" s="299" t="s">
        <v>367</v>
      </c>
      <c r="F1" s="300">
        <v>2</v>
      </c>
      <c r="G1" s="301" t="s">
        <v>94</v>
      </c>
      <c r="H1" s="301"/>
      <c r="I1" s="110"/>
      <c r="L1" s="36"/>
      <c r="M1" s="302" t="s">
        <v>66</v>
      </c>
      <c r="N1" s="303"/>
      <c r="O1" s="303"/>
      <c r="P1" s="8">
        <v>13</v>
      </c>
      <c r="R1" s="99">
        <v>14</v>
      </c>
    </row>
    <row r="2" spans="2:16" ht="7.5" customHeight="1">
      <c r="B2" s="298"/>
      <c r="C2" s="298"/>
      <c r="D2" s="298"/>
      <c r="E2" s="299"/>
      <c r="F2" s="300"/>
      <c r="G2" s="301"/>
      <c r="H2" s="301"/>
      <c r="M2" s="17"/>
      <c r="N2" s="2"/>
      <c r="O2" s="42"/>
      <c r="P2" s="189"/>
    </row>
    <row r="3" spans="2:16" ht="17.25" customHeight="1">
      <c r="B3" s="298"/>
      <c r="C3" s="298"/>
      <c r="D3" s="298"/>
      <c r="E3" s="299"/>
      <c r="F3" s="300"/>
      <c r="G3" s="301"/>
      <c r="H3" s="301"/>
      <c r="L3" s="35"/>
      <c r="M3" s="302" t="s">
        <v>67</v>
      </c>
      <c r="N3" s="303"/>
      <c r="O3" s="303"/>
      <c r="P3" s="8">
        <v>21</v>
      </c>
    </row>
    <row r="4" spans="6:16" ht="6.75" customHeight="1" thickBot="1">
      <c r="F4" s="173"/>
      <c r="P4" s="8"/>
    </row>
    <row r="5" spans="2:19" s="3" customFormat="1" ht="24" customHeight="1" thickBot="1">
      <c r="B5" s="112" t="s">
        <v>16</v>
      </c>
      <c r="C5" s="106" t="s">
        <v>108</v>
      </c>
      <c r="D5" s="63" t="s">
        <v>17</v>
      </c>
      <c r="E5" s="285" t="s">
        <v>41</v>
      </c>
      <c r="F5" s="286"/>
      <c r="G5" s="287"/>
      <c r="H5" s="63" t="s">
        <v>42</v>
      </c>
      <c r="I5" s="285" t="s">
        <v>18</v>
      </c>
      <c r="J5" s="286"/>
      <c r="K5" s="288"/>
      <c r="L5" s="285" t="s">
        <v>43</v>
      </c>
      <c r="M5" s="289"/>
      <c r="N5" s="285" t="s">
        <v>85</v>
      </c>
      <c r="O5" s="290"/>
      <c r="P5" s="38"/>
      <c r="Q5" s="1"/>
      <c r="S5" s="40"/>
    </row>
    <row r="6" spans="2:19" ht="18.75" customHeight="1">
      <c r="B6" s="291" t="s">
        <v>0</v>
      </c>
      <c r="C6" s="292" t="s">
        <v>109</v>
      </c>
      <c r="D6" s="293" t="s">
        <v>19</v>
      </c>
      <c r="E6" s="295" t="s">
        <v>386</v>
      </c>
      <c r="F6" s="296">
        <f>$F$1-1</f>
        <v>1</v>
      </c>
      <c r="G6" s="297" t="s">
        <v>92</v>
      </c>
      <c r="H6" s="268" t="s">
        <v>5</v>
      </c>
      <c r="I6" s="282" t="s">
        <v>20</v>
      </c>
      <c r="J6" s="283"/>
      <c r="K6" s="284"/>
      <c r="L6" s="132">
        <v>12373</v>
      </c>
      <c r="M6" s="59" t="s">
        <v>38</v>
      </c>
      <c r="N6" s="190" t="s">
        <v>294</v>
      </c>
      <c r="O6" s="191" t="s">
        <v>84</v>
      </c>
      <c r="P6" s="40"/>
      <c r="S6" s="131"/>
    </row>
    <row r="7" spans="2:19" ht="18.75" customHeight="1">
      <c r="B7" s="230"/>
      <c r="C7" s="257"/>
      <c r="D7" s="294"/>
      <c r="E7" s="235"/>
      <c r="F7" s="237"/>
      <c r="G7" s="239"/>
      <c r="H7" s="260"/>
      <c r="I7" s="261" t="s">
        <v>21</v>
      </c>
      <c r="J7" s="262"/>
      <c r="K7" s="263"/>
      <c r="L7" s="130">
        <v>14101</v>
      </c>
      <c r="M7" s="4" t="s">
        <v>59</v>
      </c>
      <c r="N7" s="53" t="s">
        <v>397</v>
      </c>
      <c r="O7" s="31" t="s">
        <v>84</v>
      </c>
      <c r="P7" s="131"/>
      <c r="S7" s="40"/>
    </row>
    <row r="8" spans="2:19" ht="18.75" customHeight="1">
      <c r="B8" s="230" t="s">
        <v>1</v>
      </c>
      <c r="C8" s="256" t="s">
        <v>110</v>
      </c>
      <c r="D8" s="258" t="s">
        <v>14</v>
      </c>
      <c r="E8" s="247" t="str">
        <f>$E$6</f>
        <v>２０２４年</v>
      </c>
      <c r="F8" s="249">
        <f>$F$6</f>
        <v>1</v>
      </c>
      <c r="G8" s="251" t="s">
        <v>92</v>
      </c>
      <c r="H8" s="259" t="s">
        <v>6</v>
      </c>
      <c r="I8" s="253" t="s">
        <v>22</v>
      </c>
      <c r="J8" s="254"/>
      <c r="K8" s="264"/>
      <c r="L8" s="64">
        <v>10469</v>
      </c>
      <c r="M8" s="5" t="s">
        <v>39</v>
      </c>
      <c r="N8" s="170" t="s">
        <v>235</v>
      </c>
      <c r="O8" s="168" t="s">
        <v>84</v>
      </c>
      <c r="P8" s="40"/>
      <c r="S8" s="40"/>
    </row>
    <row r="9" spans="2:19" ht="18.75" customHeight="1">
      <c r="B9" s="230"/>
      <c r="C9" s="257"/>
      <c r="D9" s="232"/>
      <c r="E9" s="248"/>
      <c r="F9" s="250"/>
      <c r="G9" s="252"/>
      <c r="H9" s="260"/>
      <c r="I9" s="261" t="s">
        <v>23</v>
      </c>
      <c r="J9" s="262"/>
      <c r="K9" s="265"/>
      <c r="L9" s="133">
        <v>10237</v>
      </c>
      <c r="M9" s="66" t="s">
        <v>39</v>
      </c>
      <c r="N9" s="171" t="s">
        <v>276</v>
      </c>
      <c r="O9" s="172" t="s">
        <v>84</v>
      </c>
      <c r="P9" s="40"/>
      <c r="S9" s="40"/>
    </row>
    <row r="10" spans="2:19" ht="18.75" customHeight="1">
      <c r="B10" s="230" t="s">
        <v>2</v>
      </c>
      <c r="C10" s="280" t="s">
        <v>111</v>
      </c>
      <c r="D10" s="258" t="s">
        <v>24</v>
      </c>
      <c r="E10" s="247" t="str">
        <f>$E$6</f>
        <v>２０２４年</v>
      </c>
      <c r="F10" s="249">
        <f>$F$6</f>
        <v>1</v>
      </c>
      <c r="G10" s="251" t="s">
        <v>95</v>
      </c>
      <c r="H10" s="281" t="s">
        <v>124</v>
      </c>
      <c r="I10" s="148" t="s">
        <v>125</v>
      </c>
      <c r="J10" s="149"/>
      <c r="K10" s="153"/>
      <c r="L10" s="129">
        <v>132329</v>
      </c>
      <c r="M10" s="5" t="s">
        <v>75</v>
      </c>
      <c r="N10" s="166" t="s">
        <v>389</v>
      </c>
      <c r="O10" s="167" t="s">
        <v>84</v>
      </c>
      <c r="P10" s="131"/>
      <c r="S10" s="39"/>
    </row>
    <row r="11" spans="2:19" ht="18.75" customHeight="1">
      <c r="B11" s="230"/>
      <c r="C11" s="280"/>
      <c r="D11" s="232"/>
      <c r="E11" s="248"/>
      <c r="F11" s="250"/>
      <c r="G11" s="252"/>
      <c r="H11" s="260"/>
      <c r="I11" s="80" t="s">
        <v>126</v>
      </c>
      <c r="J11" s="150"/>
      <c r="K11" s="154"/>
      <c r="L11" s="130">
        <v>125969</v>
      </c>
      <c r="M11" s="4" t="s">
        <v>75</v>
      </c>
      <c r="N11" s="68" t="s">
        <v>271</v>
      </c>
      <c r="O11" s="33" t="s">
        <v>84</v>
      </c>
      <c r="P11" s="131"/>
      <c r="S11" s="39"/>
    </row>
    <row r="12" spans="2:19" ht="18.75" customHeight="1">
      <c r="B12" s="230" t="s">
        <v>3</v>
      </c>
      <c r="C12" s="279" t="s">
        <v>112</v>
      </c>
      <c r="D12" s="258" t="s">
        <v>25</v>
      </c>
      <c r="E12" s="247" t="str">
        <f>$E$6</f>
        <v>２０２４年</v>
      </c>
      <c r="F12" s="249">
        <f>$F$6</f>
        <v>1</v>
      </c>
      <c r="G12" s="251" t="s">
        <v>92</v>
      </c>
      <c r="H12" s="259" t="s">
        <v>7</v>
      </c>
      <c r="I12" s="253" t="s">
        <v>79</v>
      </c>
      <c r="J12" s="254"/>
      <c r="K12" s="255"/>
      <c r="L12" s="129">
        <v>50830</v>
      </c>
      <c r="M12" s="5" t="s">
        <v>75</v>
      </c>
      <c r="N12" s="65" t="s">
        <v>174</v>
      </c>
      <c r="O12" s="75" t="s">
        <v>84</v>
      </c>
      <c r="P12" s="40"/>
      <c r="S12" s="39"/>
    </row>
    <row r="13" spans="2:19" ht="18.75" customHeight="1">
      <c r="B13" s="230"/>
      <c r="C13" s="257"/>
      <c r="D13" s="232"/>
      <c r="E13" s="248"/>
      <c r="F13" s="250"/>
      <c r="G13" s="252"/>
      <c r="H13" s="260"/>
      <c r="I13" s="80" t="s">
        <v>99</v>
      </c>
      <c r="J13" s="93">
        <f>F1+10</f>
        <v>12</v>
      </c>
      <c r="K13" s="92"/>
      <c r="L13" s="213"/>
      <c r="M13" s="4" t="s">
        <v>75</v>
      </c>
      <c r="N13" s="221"/>
      <c r="O13" s="222" t="s">
        <v>84</v>
      </c>
      <c r="P13" s="39"/>
      <c r="S13" s="39"/>
    </row>
    <row r="14" spans="2:19" ht="18.75" customHeight="1">
      <c r="B14" s="230" t="s">
        <v>60</v>
      </c>
      <c r="C14" s="279" t="s">
        <v>113</v>
      </c>
      <c r="D14" s="258" t="s">
        <v>26</v>
      </c>
      <c r="E14" s="247" t="str">
        <f>$E$6</f>
        <v>２０２４年</v>
      </c>
      <c r="F14" s="249">
        <f>$F$6</f>
        <v>1</v>
      </c>
      <c r="G14" s="251" t="s">
        <v>96</v>
      </c>
      <c r="H14" s="259" t="s">
        <v>27</v>
      </c>
      <c r="I14" s="253" t="s">
        <v>28</v>
      </c>
      <c r="J14" s="254"/>
      <c r="K14" s="264"/>
      <c r="L14" s="135">
        <v>47500</v>
      </c>
      <c r="M14" s="5" t="s">
        <v>39</v>
      </c>
      <c r="N14" s="195" t="s">
        <v>258</v>
      </c>
      <c r="O14" s="196" t="s">
        <v>84</v>
      </c>
      <c r="P14" s="39"/>
      <c r="S14" s="39"/>
    </row>
    <row r="15" spans="2:19" ht="18.75" customHeight="1">
      <c r="B15" s="230"/>
      <c r="C15" s="266"/>
      <c r="D15" s="267"/>
      <c r="E15" s="235"/>
      <c r="F15" s="237"/>
      <c r="G15" s="239"/>
      <c r="H15" s="268"/>
      <c r="I15" s="272" t="s">
        <v>29</v>
      </c>
      <c r="J15" s="273"/>
      <c r="K15" s="274"/>
      <c r="L15" s="136">
        <v>1800</v>
      </c>
      <c r="M15" s="71" t="s">
        <v>39</v>
      </c>
      <c r="N15" s="192" t="s">
        <v>351</v>
      </c>
      <c r="O15" s="78" t="s">
        <v>84</v>
      </c>
      <c r="P15" s="39"/>
      <c r="S15" s="39"/>
    </row>
    <row r="16" spans="2:19" ht="18.75" customHeight="1">
      <c r="B16" s="230"/>
      <c r="C16" s="257"/>
      <c r="D16" s="232"/>
      <c r="E16" s="248"/>
      <c r="F16" s="250"/>
      <c r="G16" s="252"/>
      <c r="H16" s="260"/>
      <c r="I16" s="80" t="s">
        <v>100</v>
      </c>
      <c r="J16" s="93">
        <f>$J$13</f>
        <v>12</v>
      </c>
      <c r="K16" s="88"/>
      <c r="L16" s="70">
        <v>1782</v>
      </c>
      <c r="M16" s="4" t="s">
        <v>48</v>
      </c>
      <c r="N16" s="53" t="s">
        <v>390</v>
      </c>
      <c r="O16" s="31" t="s">
        <v>84</v>
      </c>
      <c r="P16" s="39"/>
      <c r="S16" s="40"/>
    </row>
    <row r="17" spans="2:19" ht="18.75" customHeight="1">
      <c r="B17" s="230" t="s">
        <v>61</v>
      </c>
      <c r="C17" s="275" t="s">
        <v>114</v>
      </c>
      <c r="D17" s="277" t="s">
        <v>86</v>
      </c>
      <c r="E17" s="247" t="str">
        <f>$E$6</f>
        <v>２０２４年</v>
      </c>
      <c r="F17" s="249">
        <f>$F$6</f>
        <v>1</v>
      </c>
      <c r="G17" s="251" t="s">
        <v>95</v>
      </c>
      <c r="H17" s="259" t="s">
        <v>76</v>
      </c>
      <c r="I17" s="253" t="s">
        <v>77</v>
      </c>
      <c r="J17" s="254"/>
      <c r="K17" s="255"/>
      <c r="L17" s="64">
        <v>117567</v>
      </c>
      <c r="M17" s="5" t="s">
        <v>75</v>
      </c>
      <c r="N17" s="65" t="s">
        <v>389</v>
      </c>
      <c r="O17" s="75" t="s">
        <v>84</v>
      </c>
      <c r="P17" s="39"/>
      <c r="S17" s="39"/>
    </row>
    <row r="18" spans="2:19" ht="18.75" customHeight="1">
      <c r="B18" s="230"/>
      <c r="C18" s="276"/>
      <c r="D18" s="278"/>
      <c r="E18" s="248"/>
      <c r="F18" s="250"/>
      <c r="G18" s="252"/>
      <c r="H18" s="260"/>
      <c r="I18" s="261" t="s">
        <v>78</v>
      </c>
      <c r="J18" s="262"/>
      <c r="K18" s="263"/>
      <c r="L18" s="133">
        <v>126010</v>
      </c>
      <c r="M18" s="4" t="s">
        <v>75</v>
      </c>
      <c r="N18" s="55" t="s">
        <v>217</v>
      </c>
      <c r="O18" s="32" t="s">
        <v>84</v>
      </c>
      <c r="P18" s="39"/>
      <c r="S18" s="39"/>
    </row>
    <row r="19" spans="2:19" ht="18.75" customHeight="1">
      <c r="B19" s="230" t="s">
        <v>62</v>
      </c>
      <c r="C19" s="111" t="s">
        <v>115</v>
      </c>
      <c r="D19" s="258" t="s">
        <v>30</v>
      </c>
      <c r="E19" s="247" t="str">
        <f>$E$6</f>
        <v>２０２４年</v>
      </c>
      <c r="F19" s="249">
        <f>$F$6</f>
        <v>1</v>
      </c>
      <c r="G19" s="251" t="s">
        <v>92</v>
      </c>
      <c r="H19" s="259" t="s">
        <v>31</v>
      </c>
      <c r="I19" s="253" t="s">
        <v>68</v>
      </c>
      <c r="J19" s="254"/>
      <c r="K19" s="264"/>
      <c r="L19" s="137">
        <v>7265</v>
      </c>
      <c r="M19" s="5" t="s">
        <v>39</v>
      </c>
      <c r="N19" s="202" t="s">
        <v>213</v>
      </c>
      <c r="O19" s="34" t="s">
        <v>84</v>
      </c>
      <c r="P19" s="39"/>
      <c r="S19" s="39"/>
    </row>
    <row r="20" spans="2:19" ht="18.75" customHeight="1">
      <c r="B20" s="230"/>
      <c r="C20" s="111" t="s">
        <v>116</v>
      </c>
      <c r="D20" s="232"/>
      <c r="E20" s="248"/>
      <c r="F20" s="250"/>
      <c r="G20" s="252"/>
      <c r="H20" s="260"/>
      <c r="I20" s="261" t="s">
        <v>82</v>
      </c>
      <c r="J20" s="262"/>
      <c r="K20" s="265"/>
      <c r="L20" s="130">
        <v>4981</v>
      </c>
      <c r="M20" s="4" t="s">
        <v>39</v>
      </c>
      <c r="N20" s="201" t="s">
        <v>391</v>
      </c>
      <c r="O20" s="33" t="s">
        <v>84</v>
      </c>
      <c r="P20" s="39"/>
      <c r="S20" s="39"/>
    </row>
    <row r="21" spans="2:19" ht="18.75" customHeight="1" hidden="1">
      <c r="B21" s="230" t="s">
        <v>63</v>
      </c>
      <c r="C21" s="256" t="s">
        <v>117</v>
      </c>
      <c r="D21" s="258" t="s">
        <v>53</v>
      </c>
      <c r="E21" s="247" t="s">
        <v>142</v>
      </c>
      <c r="F21" s="249">
        <v>10</v>
      </c>
      <c r="G21" s="251" t="s">
        <v>97</v>
      </c>
      <c r="H21" s="259" t="s">
        <v>54</v>
      </c>
      <c r="I21" s="269" t="s">
        <v>55</v>
      </c>
      <c r="J21" s="23" t="s">
        <v>106</v>
      </c>
      <c r="K21" s="24" t="s">
        <v>57</v>
      </c>
      <c r="L21" s="185">
        <v>647968</v>
      </c>
      <c r="M21" s="204" t="s">
        <v>83</v>
      </c>
      <c r="N21" s="208" t="s">
        <v>143</v>
      </c>
      <c r="O21" s="75" t="s">
        <v>84</v>
      </c>
      <c r="P21" s="39"/>
      <c r="S21" s="39"/>
    </row>
    <row r="22" spans="2:19" ht="18.75" customHeight="1" hidden="1">
      <c r="B22" s="230"/>
      <c r="C22" s="266"/>
      <c r="D22" s="267"/>
      <c r="E22" s="235"/>
      <c r="F22" s="237"/>
      <c r="G22" s="239"/>
      <c r="H22" s="268"/>
      <c r="I22" s="270"/>
      <c r="J22" s="25" t="s">
        <v>144</v>
      </c>
      <c r="K22" s="26" t="s">
        <v>91</v>
      </c>
      <c r="L22" s="187">
        <v>338327</v>
      </c>
      <c r="M22" s="205" t="s">
        <v>83</v>
      </c>
      <c r="N22" s="209" t="s">
        <v>145</v>
      </c>
      <c r="O22" s="79" t="s">
        <v>84</v>
      </c>
      <c r="P22" s="39"/>
      <c r="S22" s="39"/>
    </row>
    <row r="23" spans="2:19" ht="18.75" customHeight="1" hidden="1">
      <c r="B23" s="230"/>
      <c r="C23" s="266"/>
      <c r="D23" s="267"/>
      <c r="E23" s="235"/>
      <c r="F23" s="237"/>
      <c r="G23" s="239"/>
      <c r="H23" s="268"/>
      <c r="I23" s="270"/>
      <c r="J23" s="27"/>
      <c r="K23" s="26" t="s">
        <v>56</v>
      </c>
      <c r="L23" s="187">
        <v>367044</v>
      </c>
      <c r="M23" s="205" t="s">
        <v>83</v>
      </c>
      <c r="N23" s="209" t="s">
        <v>146</v>
      </c>
      <c r="O23" s="79" t="s">
        <v>84</v>
      </c>
      <c r="P23" s="39"/>
      <c r="S23" s="100"/>
    </row>
    <row r="24" spans="2:19" ht="18.75" customHeight="1" hidden="1">
      <c r="B24" s="230"/>
      <c r="C24" s="257"/>
      <c r="D24" s="232"/>
      <c r="E24" s="248"/>
      <c r="F24" s="250"/>
      <c r="G24" s="252"/>
      <c r="H24" s="260"/>
      <c r="I24" s="271"/>
      <c r="J24" s="28"/>
      <c r="K24" s="29" t="s">
        <v>58</v>
      </c>
      <c r="L24" s="186">
        <v>705371</v>
      </c>
      <c r="M24" s="203" t="s">
        <v>83</v>
      </c>
      <c r="N24" s="207" t="s">
        <v>147</v>
      </c>
      <c r="O24" s="31" t="s">
        <v>84</v>
      </c>
      <c r="P24" s="39"/>
      <c r="S24" s="39"/>
    </row>
    <row r="25" spans="2:19" ht="18.75" customHeight="1">
      <c r="B25" s="230" t="s">
        <v>69</v>
      </c>
      <c r="C25" s="256" t="s">
        <v>69</v>
      </c>
      <c r="D25" s="258" t="s">
        <v>70</v>
      </c>
      <c r="E25" s="247" t="str">
        <f>$E$6</f>
        <v>２０２４年</v>
      </c>
      <c r="F25" s="249">
        <f>$F$6</f>
        <v>1</v>
      </c>
      <c r="G25" s="251" t="s">
        <v>92</v>
      </c>
      <c r="H25" s="43"/>
      <c r="I25" s="44" t="s">
        <v>71</v>
      </c>
      <c r="J25" s="45"/>
      <c r="K25" s="46"/>
      <c r="L25" s="129">
        <v>477011</v>
      </c>
      <c r="M25" s="5" t="s">
        <v>75</v>
      </c>
      <c r="N25" s="65" t="s">
        <v>232</v>
      </c>
      <c r="O25" s="168" t="s">
        <v>84</v>
      </c>
      <c r="P25" s="40"/>
      <c r="S25" s="40"/>
    </row>
    <row r="26" spans="2:19" ht="18.75" customHeight="1">
      <c r="B26" s="230"/>
      <c r="C26" s="266"/>
      <c r="D26" s="267"/>
      <c r="E26" s="235"/>
      <c r="F26" s="237"/>
      <c r="G26" s="239"/>
      <c r="H26" s="43" t="s">
        <v>74</v>
      </c>
      <c r="I26" s="47" t="s">
        <v>72</v>
      </c>
      <c r="J26" s="48"/>
      <c r="K26" s="49"/>
      <c r="L26" s="138">
        <v>372218</v>
      </c>
      <c r="M26" s="71" t="s">
        <v>75</v>
      </c>
      <c r="N26" s="72" t="s">
        <v>392</v>
      </c>
      <c r="O26" s="194" t="s">
        <v>84</v>
      </c>
      <c r="P26" s="39"/>
      <c r="S26" s="39"/>
    </row>
    <row r="27" spans="2:19" ht="18.75" customHeight="1">
      <c r="B27" s="230"/>
      <c r="C27" s="257"/>
      <c r="D27" s="232"/>
      <c r="E27" s="248"/>
      <c r="F27" s="250"/>
      <c r="G27" s="252"/>
      <c r="H27" s="43"/>
      <c r="I27" s="50" t="s">
        <v>73</v>
      </c>
      <c r="J27" s="51"/>
      <c r="K27" s="52"/>
      <c r="L27" s="130">
        <v>188812</v>
      </c>
      <c r="M27" s="4" t="s">
        <v>75</v>
      </c>
      <c r="N27" s="53" t="s">
        <v>310</v>
      </c>
      <c r="O27" s="193" t="s">
        <v>84</v>
      </c>
      <c r="P27" s="39"/>
      <c r="S27" s="131"/>
    </row>
    <row r="28" spans="2:16" ht="18.75" customHeight="1">
      <c r="B28" s="230" t="s">
        <v>4</v>
      </c>
      <c r="C28" s="244" t="s">
        <v>120</v>
      </c>
      <c r="D28" s="258" t="s">
        <v>32</v>
      </c>
      <c r="E28" s="247" t="str">
        <f>$E$6</f>
        <v>２０２４年</v>
      </c>
      <c r="F28" s="249">
        <f>$F$6</f>
        <v>1</v>
      </c>
      <c r="G28" s="251" t="s">
        <v>95</v>
      </c>
      <c r="H28" s="259" t="s">
        <v>9</v>
      </c>
      <c r="I28" s="253" t="s">
        <v>8</v>
      </c>
      <c r="J28" s="254"/>
      <c r="K28" s="264"/>
      <c r="L28" s="64">
        <v>49957</v>
      </c>
      <c r="M28" s="5" t="s">
        <v>75</v>
      </c>
      <c r="N28" s="65" t="s">
        <v>393</v>
      </c>
      <c r="O28" s="75" t="s">
        <v>84</v>
      </c>
      <c r="P28" s="39"/>
    </row>
    <row r="29" spans="2:16" ht="18.75" customHeight="1">
      <c r="B29" s="230"/>
      <c r="C29" s="246"/>
      <c r="D29" s="232"/>
      <c r="E29" s="248"/>
      <c r="F29" s="250"/>
      <c r="G29" s="252"/>
      <c r="H29" s="260"/>
      <c r="I29" s="261" t="s">
        <v>33</v>
      </c>
      <c r="J29" s="262"/>
      <c r="K29" s="265"/>
      <c r="L29" s="134">
        <v>110693</v>
      </c>
      <c r="M29" s="4" t="s">
        <v>75</v>
      </c>
      <c r="N29" s="67" t="s">
        <v>391</v>
      </c>
      <c r="O29" s="77" t="s">
        <v>84</v>
      </c>
      <c r="P29" s="39"/>
    </row>
    <row r="30" spans="2:16" ht="18.75" customHeight="1">
      <c r="B30" s="230" t="s">
        <v>65</v>
      </c>
      <c r="C30" s="256" t="s">
        <v>157</v>
      </c>
      <c r="D30" s="258" t="s">
        <v>46</v>
      </c>
      <c r="E30" s="247" t="str">
        <f>$E$6</f>
        <v>２０２４年</v>
      </c>
      <c r="F30" s="249">
        <f>$F$6</f>
        <v>1</v>
      </c>
      <c r="G30" s="251" t="s">
        <v>98</v>
      </c>
      <c r="H30" s="259" t="s">
        <v>10</v>
      </c>
      <c r="I30" s="253" t="s">
        <v>81</v>
      </c>
      <c r="J30" s="254"/>
      <c r="K30" s="255"/>
      <c r="L30" s="137">
        <v>3331</v>
      </c>
      <c r="M30" s="5" t="s">
        <v>39</v>
      </c>
      <c r="N30" s="65" t="s">
        <v>398</v>
      </c>
      <c r="O30" s="75" t="s">
        <v>84</v>
      </c>
      <c r="P30" s="39"/>
    </row>
    <row r="31" spans="2:16" ht="18.75" customHeight="1">
      <c r="B31" s="230"/>
      <c r="C31" s="266"/>
      <c r="D31" s="267"/>
      <c r="E31" s="235"/>
      <c r="F31" s="237"/>
      <c r="G31" s="239"/>
      <c r="H31" s="268"/>
      <c r="I31" s="7" t="s">
        <v>34</v>
      </c>
      <c r="J31" s="58"/>
      <c r="K31" s="9" t="s">
        <v>51</v>
      </c>
      <c r="L31" s="138">
        <v>2871</v>
      </c>
      <c r="M31" s="71" t="s">
        <v>39</v>
      </c>
      <c r="N31" s="72" t="s">
        <v>228</v>
      </c>
      <c r="O31" s="79" t="s">
        <v>84</v>
      </c>
      <c r="P31" s="39"/>
    </row>
    <row r="32" spans="2:16" ht="18.75" customHeight="1">
      <c r="B32" s="230"/>
      <c r="C32" s="266"/>
      <c r="D32" s="267"/>
      <c r="E32" s="235"/>
      <c r="F32" s="237">
        <f>$F$1-1</f>
        <v>1</v>
      </c>
      <c r="G32" s="239"/>
      <c r="H32" s="268"/>
      <c r="I32" s="56"/>
      <c r="J32" s="57"/>
      <c r="K32" s="18" t="s">
        <v>49</v>
      </c>
      <c r="L32" s="139">
        <v>2389</v>
      </c>
      <c r="M32" s="69" t="s">
        <v>39</v>
      </c>
      <c r="N32" s="72" t="s">
        <v>183</v>
      </c>
      <c r="O32" s="78" t="s">
        <v>127</v>
      </c>
      <c r="P32" s="39"/>
    </row>
    <row r="33" spans="2:16" ht="18.75" customHeight="1">
      <c r="B33" s="230"/>
      <c r="C33" s="257"/>
      <c r="D33" s="232"/>
      <c r="E33" s="248"/>
      <c r="F33" s="250"/>
      <c r="G33" s="252"/>
      <c r="H33" s="260"/>
      <c r="I33" s="6"/>
      <c r="J33" s="20"/>
      <c r="K33" s="19" t="s">
        <v>50</v>
      </c>
      <c r="L33" s="70">
        <v>482</v>
      </c>
      <c r="M33" s="4" t="s">
        <v>39</v>
      </c>
      <c r="N33" s="53" t="s">
        <v>233</v>
      </c>
      <c r="O33" s="31" t="s">
        <v>84</v>
      </c>
      <c r="P33" s="39"/>
    </row>
    <row r="34" spans="2:17" ht="18.75" customHeight="1">
      <c r="B34" s="230" t="s">
        <v>64</v>
      </c>
      <c r="C34" s="256" t="s">
        <v>64</v>
      </c>
      <c r="D34" s="258" t="s">
        <v>35</v>
      </c>
      <c r="E34" s="247" t="str">
        <f>$E$6</f>
        <v>２０２４年</v>
      </c>
      <c r="F34" s="249">
        <f>$F$6</f>
        <v>1</v>
      </c>
      <c r="G34" s="251" t="s">
        <v>95</v>
      </c>
      <c r="H34" s="259" t="s">
        <v>11</v>
      </c>
      <c r="I34" s="253" t="s">
        <v>36</v>
      </c>
      <c r="J34" s="254"/>
      <c r="K34" s="255"/>
      <c r="L34" s="140" t="s">
        <v>401</v>
      </c>
      <c r="M34" s="5" t="s">
        <v>40</v>
      </c>
      <c r="N34" s="54" t="s">
        <v>403</v>
      </c>
      <c r="O34" s="34" t="s">
        <v>84</v>
      </c>
      <c r="P34" s="100"/>
      <c r="Q34" s="42"/>
    </row>
    <row r="35" spans="2:17" ht="18.75" customHeight="1">
      <c r="B35" s="230"/>
      <c r="C35" s="257"/>
      <c r="D35" s="232"/>
      <c r="E35" s="248"/>
      <c r="F35" s="250"/>
      <c r="G35" s="252"/>
      <c r="H35" s="260"/>
      <c r="I35" s="261" t="s">
        <v>52</v>
      </c>
      <c r="J35" s="262"/>
      <c r="K35" s="263"/>
      <c r="L35" s="141" t="s">
        <v>402</v>
      </c>
      <c r="M35" s="66" t="s">
        <v>40</v>
      </c>
      <c r="N35" s="55" t="s">
        <v>404</v>
      </c>
      <c r="O35" s="32" t="s">
        <v>84</v>
      </c>
      <c r="P35" s="39"/>
      <c r="Q35" s="42"/>
    </row>
    <row r="36" spans="2:17" ht="18.75" customHeight="1">
      <c r="B36" s="113" t="s">
        <v>123</v>
      </c>
      <c r="C36" s="108" t="s">
        <v>118</v>
      </c>
      <c r="D36" s="21" t="s">
        <v>15</v>
      </c>
      <c r="E36" s="56" t="str">
        <f>$E$6</f>
        <v>２０２４年</v>
      </c>
      <c r="F36" s="83">
        <f>$F$6</f>
        <v>1</v>
      </c>
      <c r="G36" s="81" t="s">
        <v>95</v>
      </c>
      <c r="H36" s="22" t="s">
        <v>12</v>
      </c>
      <c r="I36" s="241" t="s">
        <v>13</v>
      </c>
      <c r="J36" s="242"/>
      <c r="K36" s="243"/>
      <c r="L36" s="142">
        <v>4593</v>
      </c>
      <c r="M36" s="59" t="s">
        <v>40</v>
      </c>
      <c r="N36" s="127" t="s">
        <v>405</v>
      </c>
      <c r="O36" s="128" t="s">
        <v>84</v>
      </c>
      <c r="P36" s="39"/>
      <c r="Q36" s="42"/>
    </row>
    <row r="37" spans="2:16" ht="18.75" customHeight="1">
      <c r="B37" s="230" t="s">
        <v>88</v>
      </c>
      <c r="C37" s="244" t="s">
        <v>119</v>
      </c>
      <c r="D37" s="233" t="s">
        <v>89</v>
      </c>
      <c r="E37" s="247" t="str">
        <f>$E$6</f>
        <v>２０２４年</v>
      </c>
      <c r="F37" s="249">
        <f>$F$6</f>
        <v>1</v>
      </c>
      <c r="G37" s="251" t="s">
        <v>95</v>
      </c>
      <c r="H37" s="60"/>
      <c r="I37" s="89" t="s">
        <v>101</v>
      </c>
      <c r="J37" s="94">
        <f>$J$13</f>
        <v>12</v>
      </c>
      <c r="K37" s="90"/>
      <c r="L37" s="129">
        <v>9367</v>
      </c>
      <c r="M37" s="73" t="s">
        <v>40</v>
      </c>
      <c r="N37" s="54" t="s">
        <v>258</v>
      </c>
      <c r="O37" s="76" t="s">
        <v>84</v>
      </c>
      <c r="P37" s="40"/>
    </row>
    <row r="38" spans="2:16" ht="18.75" customHeight="1">
      <c r="B38" s="230"/>
      <c r="C38" s="245"/>
      <c r="D38" s="233"/>
      <c r="E38" s="235"/>
      <c r="F38" s="237"/>
      <c r="G38" s="239"/>
      <c r="H38" s="43" t="s">
        <v>90</v>
      </c>
      <c r="I38" s="47" t="s">
        <v>102</v>
      </c>
      <c r="J38" s="95">
        <f>$J$13</f>
        <v>12</v>
      </c>
      <c r="K38" s="91"/>
      <c r="L38" s="138" t="s">
        <v>394</v>
      </c>
      <c r="M38" s="71" t="s">
        <v>40</v>
      </c>
      <c r="N38" s="105" t="s">
        <v>381</v>
      </c>
      <c r="O38" s="143" t="s">
        <v>84</v>
      </c>
      <c r="P38" s="39"/>
    </row>
    <row r="39" spans="2:16" ht="18.75" customHeight="1">
      <c r="B39" s="230"/>
      <c r="C39" s="246"/>
      <c r="D39" s="233"/>
      <c r="E39" s="248"/>
      <c r="F39" s="250"/>
      <c r="G39" s="252"/>
      <c r="H39" s="182"/>
      <c r="I39" s="50" t="s">
        <v>103</v>
      </c>
      <c r="J39" s="93">
        <f>$J$13+0</f>
        <v>12</v>
      </c>
      <c r="K39" s="183"/>
      <c r="L39" s="130" t="s">
        <v>395</v>
      </c>
      <c r="M39" s="184" t="s">
        <v>40</v>
      </c>
      <c r="N39" s="68" t="s">
        <v>396</v>
      </c>
      <c r="O39" s="177" t="s">
        <v>84</v>
      </c>
      <c r="P39" s="131"/>
    </row>
    <row r="40" spans="2:16" ht="18.75" customHeight="1">
      <c r="B40" s="229" t="s">
        <v>138</v>
      </c>
      <c r="C40" s="111" t="s">
        <v>130</v>
      </c>
      <c r="D40" s="232" t="s">
        <v>131</v>
      </c>
      <c r="E40" s="235" t="str">
        <f>$E$6</f>
        <v>２０２４年</v>
      </c>
      <c r="F40" s="237">
        <f>$F$6</f>
        <v>1</v>
      </c>
      <c r="G40" s="239" t="s">
        <v>95</v>
      </c>
      <c r="H40" s="43"/>
      <c r="I40" s="161" t="s">
        <v>132</v>
      </c>
      <c r="J40" s="162"/>
      <c r="K40" s="163"/>
      <c r="L40" s="164">
        <v>334876</v>
      </c>
      <c r="M40" s="165" t="s">
        <v>133</v>
      </c>
      <c r="N40" s="227" t="s">
        <v>400</v>
      </c>
      <c r="O40" s="228" t="s">
        <v>84</v>
      </c>
      <c r="P40" s="40"/>
    </row>
    <row r="41" spans="2:16" ht="18.75" customHeight="1">
      <c r="B41" s="230"/>
      <c r="C41" s="111" t="s">
        <v>134</v>
      </c>
      <c r="D41" s="233"/>
      <c r="E41" s="235"/>
      <c r="F41" s="237"/>
      <c r="G41" s="239"/>
      <c r="H41" s="43" t="s">
        <v>135</v>
      </c>
      <c r="I41" s="47" t="s">
        <v>136</v>
      </c>
      <c r="J41" s="158"/>
      <c r="K41" s="49"/>
      <c r="L41" s="138">
        <v>432532</v>
      </c>
      <c r="M41" s="71" t="s">
        <v>133</v>
      </c>
      <c r="N41" s="188" t="s">
        <v>399</v>
      </c>
      <c r="O41" s="143" t="s">
        <v>84</v>
      </c>
      <c r="P41" s="39"/>
    </row>
    <row r="42" spans="2:16" ht="18.75" customHeight="1" thickBot="1">
      <c r="B42" s="231"/>
      <c r="C42" s="159"/>
      <c r="D42" s="234"/>
      <c r="E42" s="236"/>
      <c r="F42" s="238"/>
      <c r="G42" s="240"/>
      <c r="H42" s="61"/>
      <c r="I42" s="62" t="s">
        <v>137</v>
      </c>
      <c r="J42" s="96">
        <f>J37</f>
        <v>12</v>
      </c>
      <c r="K42" s="160"/>
      <c r="L42" s="151">
        <v>741457</v>
      </c>
      <c r="M42" s="74" t="s">
        <v>133</v>
      </c>
      <c r="N42" s="115" t="s">
        <v>202</v>
      </c>
      <c r="O42" s="152" t="s">
        <v>84</v>
      </c>
      <c r="P42" s="39"/>
    </row>
    <row r="43" spans="11:16" ht="18.75" customHeight="1" thickBot="1">
      <c r="K43" s="8"/>
      <c r="L43" s="175"/>
      <c r="N43" s="126" t="s">
        <v>107</v>
      </c>
      <c r="O43" s="126"/>
      <c r="P43" s="41"/>
    </row>
    <row r="44" spans="2:16" ht="18.75" customHeight="1">
      <c r="B44" s="30" t="s">
        <v>44</v>
      </c>
      <c r="C44" s="109" t="s">
        <v>121</v>
      </c>
      <c r="D44" s="10" t="s">
        <v>37</v>
      </c>
      <c r="E44" s="84" t="str">
        <f>E6</f>
        <v>２０２４年</v>
      </c>
      <c r="F44" s="97">
        <f>$F$6</f>
        <v>1</v>
      </c>
      <c r="G44" s="85" t="s">
        <v>92</v>
      </c>
      <c r="H44" s="11" t="s">
        <v>80</v>
      </c>
      <c r="I44" s="118" t="s">
        <v>104</v>
      </c>
      <c r="J44" s="119"/>
      <c r="K44" s="120"/>
      <c r="L44" s="144">
        <v>97.6</v>
      </c>
      <c r="M44" s="12"/>
      <c r="N44" s="156" t="s">
        <v>388</v>
      </c>
      <c r="O44" s="157" t="s">
        <v>84</v>
      </c>
      <c r="P44" s="39"/>
    </row>
    <row r="45" spans="2:16" ht="18" customHeight="1" thickBot="1">
      <c r="B45" s="13"/>
      <c r="C45" s="147" t="s">
        <v>148</v>
      </c>
      <c r="D45" s="14" t="s">
        <v>45</v>
      </c>
      <c r="E45" s="86" t="str">
        <f>E6</f>
        <v>２０２４年</v>
      </c>
      <c r="F45" s="98">
        <f>$F$6</f>
        <v>1</v>
      </c>
      <c r="G45" s="87" t="s">
        <v>92</v>
      </c>
      <c r="H45" s="15" t="s">
        <v>87</v>
      </c>
      <c r="I45" s="121" t="s">
        <v>105</v>
      </c>
      <c r="J45" s="122"/>
      <c r="K45" s="123"/>
      <c r="L45" s="176">
        <v>13141</v>
      </c>
      <c r="M45" s="16" t="s">
        <v>47</v>
      </c>
      <c r="N45" s="115" t="s">
        <v>387</v>
      </c>
      <c r="O45" s="116" t="s">
        <v>84</v>
      </c>
      <c r="P45" s="39"/>
    </row>
    <row r="46" spans="2:13" ht="18.75" customHeight="1">
      <c r="B46" s="124" t="s">
        <v>122</v>
      </c>
      <c r="C46" s="125" t="s">
        <v>140</v>
      </c>
      <c r="D46" s="8"/>
      <c r="E46" s="103"/>
      <c r="F46" s="8"/>
      <c r="G46" s="104"/>
      <c r="H46" s="8"/>
      <c r="L46" s="117"/>
      <c r="M46" s="206"/>
    </row>
    <row r="47" spans="2:12" ht="20.25" customHeight="1">
      <c r="B47" s="145" t="s">
        <v>128</v>
      </c>
      <c r="C47" s="146" t="s">
        <v>129</v>
      </c>
      <c r="E47" s="8"/>
      <c r="F47" s="107"/>
      <c r="G47" s="107"/>
      <c r="H47" s="114"/>
      <c r="J47" s="103"/>
      <c r="L47" s="117"/>
    </row>
    <row r="48" spans="2:12" ht="12">
      <c r="B48" s="101"/>
      <c r="C48" s="101"/>
      <c r="D48" s="101"/>
      <c r="E48" s="8"/>
      <c r="F48" s="8"/>
      <c r="G48" s="104"/>
      <c r="H48" s="8"/>
      <c r="L48" s="117"/>
    </row>
    <row r="49" spans="2:8" ht="12">
      <c r="B49" s="101"/>
      <c r="C49" s="101"/>
      <c r="D49" s="101"/>
      <c r="E49" s="8"/>
      <c r="F49" s="8"/>
      <c r="G49" s="104"/>
      <c r="H49" s="8"/>
    </row>
    <row r="50" spans="5:8" ht="12">
      <c r="E50" s="8"/>
      <c r="F50" s="8"/>
      <c r="G50" s="104"/>
      <c r="H50" s="8"/>
    </row>
    <row r="51" spans="2:9" ht="12">
      <c r="B51" s="101"/>
      <c r="C51" s="101"/>
      <c r="D51" s="101"/>
      <c r="H51" s="101"/>
      <c r="I51" s="101"/>
    </row>
    <row r="52" spans="8:9" ht="12">
      <c r="H52" s="101"/>
      <c r="I52" s="101"/>
    </row>
    <row r="53" spans="2:9" ht="12">
      <c r="B53" s="101"/>
      <c r="C53" s="101"/>
      <c r="D53" s="101"/>
      <c r="E53" s="101"/>
      <c r="F53" s="102"/>
      <c r="G53" s="101"/>
      <c r="H53" s="101"/>
      <c r="I53" s="101"/>
    </row>
    <row r="55" spans="8:9" ht="12">
      <c r="H55" s="101"/>
      <c r="I55" s="101"/>
    </row>
    <row r="56" spans="2:9" ht="12">
      <c r="B56" s="101"/>
      <c r="C56" s="101"/>
      <c r="D56" s="101"/>
      <c r="E56" s="101"/>
      <c r="F56" s="102"/>
      <c r="G56" s="101"/>
      <c r="H56" s="101"/>
      <c r="I56" s="101"/>
    </row>
  </sheetData>
  <sheetProtection/>
  <mergeCells count="121">
    <mergeCell ref="B1:D3"/>
    <mergeCell ref="E1:E3"/>
    <mergeCell ref="F1:F3"/>
    <mergeCell ref="G1:H3"/>
    <mergeCell ref="M1:O1"/>
    <mergeCell ref="M3:O3"/>
    <mergeCell ref="E5:G5"/>
    <mergeCell ref="I5:K5"/>
    <mergeCell ref="L5:M5"/>
    <mergeCell ref="N5:O5"/>
    <mergeCell ref="B6:B7"/>
    <mergeCell ref="C6:C7"/>
    <mergeCell ref="D6:D7"/>
    <mergeCell ref="E6:E7"/>
    <mergeCell ref="F6:F7"/>
    <mergeCell ref="G6:G7"/>
    <mergeCell ref="H6:H7"/>
    <mergeCell ref="I6:K6"/>
    <mergeCell ref="I7:K7"/>
    <mergeCell ref="B8:B9"/>
    <mergeCell ref="C8:C9"/>
    <mergeCell ref="D8:D9"/>
    <mergeCell ref="E8:E9"/>
    <mergeCell ref="F8:F9"/>
    <mergeCell ref="G8:G9"/>
    <mergeCell ref="H8:H9"/>
    <mergeCell ref="I8:K8"/>
    <mergeCell ref="I9:K9"/>
    <mergeCell ref="B10:B11"/>
    <mergeCell ref="C10:C11"/>
    <mergeCell ref="D10:D11"/>
    <mergeCell ref="E10:E11"/>
    <mergeCell ref="F10:F11"/>
    <mergeCell ref="G10:G11"/>
    <mergeCell ref="H10:H11"/>
    <mergeCell ref="B12:B13"/>
    <mergeCell ref="C12:C13"/>
    <mergeCell ref="D12:D13"/>
    <mergeCell ref="E12:E13"/>
    <mergeCell ref="F12:F13"/>
    <mergeCell ref="G12:G13"/>
    <mergeCell ref="H12:H13"/>
    <mergeCell ref="I12:K12"/>
    <mergeCell ref="B14:B16"/>
    <mergeCell ref="C14:C16"/>
    <mergeCell ref="D14:D16"/>
    <mergeCell ref="E14:E16"/>
    <mergeCell ref="F14:F16"/>
    <mergeCell ref="G14:G16"/>
    <mergeCell ref="H14:H16"/>
    <mergeCell ref="I14:K14"/>
    <mergeCell ref="I15:K15"/>
    <mergeCell ref="B17:B18"/>
    <mergeCell ref="C17:C18"/>
    <mergeCell ref="D17:D18"/>
    <mergeCell ref="E17:E18"/>
    <mergeCell ref="F17:F18"/>
    <mergeCell ref="G17:G18"/>
    <mergeCell ref="H17:H18"/>
    <mergeCell ref="I17:K17"/>
    <mergeCell ref="I18:K18"/>
    <mergeCell ref="B19:B20"/>
    <mergeCell ref="D19:D20"/>
    <mergeCell ref="E19:E20"/>
    <mergeCell ref="F19:F20"/>
    <mergeCell ref="G19:G20"/>
    <mergeCell ref="H19:H20"/>
    <mergeCell ref="I19:K19"/>
    <mergeCell ref="I20:K20"/>
    <mergeCell ref="B21:B24"/>
    <mergeCell ref="C21:C24"/>
    <mergeCell ref="D21:D24"/>
    <mergeCell ref="E21:E24"/>
    <mergeCell ref="F21:F24"/>
    <mergeCell ref="G21:G24"/>
    <mergeCell ref="H21:H24"/>
    <mergeCell ref="I21:I24"/>
    <mergeCell ref="B25:B27"/>
    <mergeCell ref="C25:C27"/>
    <mergeCell ref="D25:D27"/>
    <mergeCell ref="E25:E27"/>
    <mergeCell ref="F25:F27"/>
    <mergeCell ref="G25:G27"/>
    <mergeCell ref="G30:G33"/>
    <mergeCell ref="H30:H33"/>
    <mergeCell ref="B28:B29"/>
    <mergeCell ref="C28:C29"/>
    <mergeCell ref="D28:D29"/>
    <mergeCell ref="E28:E29"/>
    <mergeCell ref="F28:F29"/>
    <mergeCell ref="G28:G29"/>
    <mergeCell ref="I34:K34"/>
    <mergeCell ref="I35:K35"/>
    <mergeCell ref="H28:H29"/>
    <mergeCell ref="I28:K28"/>
    <mergeCell ref="I29:K29"/>
    <mergeCell ref="B30:B33"/>
    <mergeCell ref="C30:C33"/>
    <mergeCell ref="D30:D33"/>
    <mergeCell ref="E30:E33"/>
    <mergeCell ref="F30:F33"/>
    <mergeCell ref="F37:F39"/>
    <mergeCell ref="G37:G39"/>
    <mergeCell ref="I30:K30"/>
    <mergeCell ref="B34:B35"/>
    <mergeCell ref="C34:C35"/>
    <mergeCell ref="D34:D35"/>
    <mergeCell ref="E34:E35"/>
    <mergeCell ref="F34:F35"/>
    <mergeCell ref="G34:G35"/>
    <mergeCell ref="H34:H35"/>
    <mergeCell ref="B40:B42"/>
    <mergeCell ref="D40:D42"/>
    <mergeCell ref="E40:E42"/>
    <mergeCell ref="F40:F42"/>
    <mergeCell ref="G40:G42"/>
    <mergeCell ref="I36:K36"/>
    <mergeCell ref="B37:B39"/>
    <mergeCell ref="C37:C39"/>
    <mergeCell ref="D37:D39"/>
    <mergeCell ref="E37:E39"/>
  </mergeCells>
  <hyperlinks>
    <hyperlink ref="C6:C7" r:id="rId1" display="石 油 連 盟"/>
    <hyperlink ref="C8:C9" r:id="rId2" display="需給統計　月例需給データ"/>
    <hyperlink ref="C12:C13" r:id="rId3" display="http://copper-brass.gr.jp/databases/statistics"/>
    <hyperlink ref="C14:C16" r:id="rId4" display="（一社）日本電線工業会"/>
    <hyperlink ref="C34:C35" r:id="rId5" display="（一社） 日 本 貿 易 会"/>
    <hyperlink ref="C21" r:id="rId6" display="（一社）日本機械工業連合会"/>
    <hyperlink ref="C36" r:id="rId7" display="日本百貨店協会"/>
    <hyperlink ref="C25:C27" r:id="rId8" display="日本化学工業協会"/>
    <hyperlink ref="C17:C18" r:id="rId9" display="（一社）日本アルミニウム協会"/>
    <hyperlink ref="C30:C33" r:id="rId10" display="（一社） セ メ ン ト 協 会"/>
    <hyperlink ref="C28:C29" r:id="rId11" display="https://www.jcfa.gr.jp/"/>
    <hyperlink ref="C37:C39" r:id="rId12" display="https://www.jeita.or.jp/japanese/stat/electronic/2022/index.htm"/>
    <hyperlink ref="C19" r:id="rId13" display="・鉄鋼需給の動き"/>
    <hyperlink ref="C20" r:id="rId14" display="・統計情報　最新月統計"/>
    <hyperlink ref="B44" r:id="rId15" display="経済産業省"/>
    <hyperlink ref="C44" r:id="rId16" display="鉱工業指数　生産・出荷・在庫動向"/>
    <hyperlink ref="C47" r:id="rId17" display="速報"/>
    <hyperlink ref="C45" r:id="rId18" display="商業動態統計速報"/>
    <hyperlink ref="C41" r:id="rId19" display="データーベース"/>
    <hyperlink ref="C40" r:id="rId20" display="統計月報"/>
    <hyperlink ref="C46" r:id="rId21" display="小売業販売額の基調判断（5月分速報）"/>
    <hyperlink ref="C10:C11" r:id="rId22" display="https://j-mining-pf.jp/market_report/"/>
  </hyperlinks>
  <printOptions/>
  <pageMargins left="0.25" right="0.25" top="0.75" bottom="0.5" header="0.3" footer="0.3"/>
  <pageSetup fitToHeight="0" fitToWidth="1" horizontalDpi="600" verticalDpi="600" orientation="landscape" paperSize="9" scale="70" r:id="rId2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B1:S56"/>
  <sheetViews>
    <sheetView showGridLines="0" zoomScale="80" zoomScaleNormal="80" zoomScalePageLayoutView="0" workbookViewId="0" topLeftCell="A1">
      <selection activeCell="J10" sqref="J10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33.625" style="1" bestFit="1" customWidth="1"/>
    <col min="4" max="4" width="11.75390625" style="1" customWidth="1"/>
    <col min="5" max="5" width="9.625" style="1" customWidth="1"/>
    <col min="6" max="6" width="4.625" style="82" bestFit="1" customWidth="1"/>
    <col min="7" max="7" width="10.00390625" style="1" customWidth="1"/>
    <col min="8" max="8" width="28.50390625" style="1" bestFit="1" customWidth="1"/>
    <col min="9" max="9" width="14.125" style="1" customWidth="1"/>
    <col min="10" max="10" width="6.375" style="1" customWidth="1"/>
    <col min="11" max="11" width="10.00390625" style="1" bestFit="1" customWidth="1"/>
    <col min="12" max="12" width="11.875" style="1" customWidth="1"/>
    <col min="13" max="13" width="6.125" style="2" customWidth="1"/>
    <col min="14" max="14" width="9.25390625" style="17" customWidth="1"/>
    <col min="15" max="15" width="3.375" style="2" customWidth="1"/>
    <col min="16" max="16" width="3.375" style="37" customWidth="1"/>
    <col min="17" max="17" width="3.50390625" style="1" bestFit="1" customWidth="1"/>
    <col min="18" max="16384" width="9.00390625" style="1" customWidth="1"/>
  </cols>
  <sheetData>
    <row r="1" spans="2:18" ht="15" customHeight="1">
      <c r="B1" s="298" t="s">
        <v>93</v>
      </c>
      <c r="C1" s="298"/>
      <c r="D1" s="298"/>
      <c r="E1" s="299" t="s">
        <v>367</v>
      </c>
      <c r="F1" s="300">
        <v>1</v>
      </c>
      <c r="G1" s="301" t="s">
        <v>94</v>
      </c>
      <c r="H1" s="301"/>
      <c r="I1" s="110"/>
      <c r="L1" s="36"/>
      <c r="M1" s="302" t="s">
        <v>66</v>
      </c>
      <c r="N1" s="303"/>
      <c r="O1" s="303"/>
      <c r="P1" s="8">
        <v>11</v>
      </c>
      <c r="R1" s="99">
        <v>14</v>
      </c>
    </row>
    <row r="2" spans="2:16" ht="7.5" customHeight="1">
      <c r="B2" s="298"/>
      <c r="C2" s="298"/>
      <c r="D2" s="298"/>
      <c r="E2" s="299"/>
      <c r="F2" s="300"/>
      <c r="G2" s="301"/>
      <c r="H2" s="301"/>
      <c r="M2" s="17"/>
      <c r="N2" s="2"/>
      <c r="O2" s="42"/>
      <c r="P2" s="189"/>
    </row>
    <row r="3" spans="2:16" ht="17.25" customHeight="1">
      <c r="B3" s="298"/>
      <c r="C3" s="298"/>
      <c r="D3" s="298"/>
      <c r="E3" s="299"/>
      <c r="F3" s="300"/>
      <c r="G3" s="301"/>
      <c r="H3" s="301"/>
      <c r="L3" s="35"/>
      <c r="M3" s="302" t="s">
        <v>67</v>
      </c>
      <c r="N3" s="303"/>
      <c r="O3" s="303"/>
      <c r="P3" s="8">
        <v>23</v>
      </c>
    </row>
    <row r="4" spans="6:16" ht="6.75" customHeight="1" thickBot="1">
      <c r="F4" s="173"/>
      <c r="P4" s="8"/>
    </row>
    <row r="5" spans="2:19" s="3" customFormat="1" ht="24" customHeight="1" thickBot="1">
      <c r="B5" s="112" t="s">
        <v>16</v>
      </c>
      <c r="C5" s="106" t="s">
        <v>108</v>
      </c>
      <c r="D5" s="63" t="s">
        <v>17</v>
      </c>
      <c r="E5" s="285" t="s">
        <v>41</v>
      </c>
      <c r="F5" s="286"/>
      <c r="G5" s="287"/>
      <c r="H5" s="63" t="s">
        <v>42</v>
      </c>
      <c r="I5" s="285" t="s">
        <v>18</v>
      </c>
      <c r="J5" s="286"/>
      <c r="K5" s="288"/>
      <c r="L5" s="285" t="s">
        <v>43</v>
      </c>
      <c r="M5" s="289"/>
      <c r="N5" s="285" t="s">
        <v>85</v>
      </c>
      <c r="O5" s="290"/>
      <c r="P5" s="38"/>
      <c r="Q5" s="1"/>
      <c r="S5" s="40"/>
    </row>
    <row r="6" spans="2:19" ht="18.75" customHeight="1">
      <c r="B6" s="291" t="s">
        <v>0</v>
      </c>
      <c r="C6" s="292" t="s">
        <v>109</v>
      </c>
      <c r="D6" s="293" t="s">
        <v>19</v>
      </c>
      <c r="E6" s="295" t="s">
        <v>164</v>
      </c>
      <c r="F6" s="296">
        <f>$F$1+11</f>
        <v>12</v>
      </c>
      <c r="G6" s="297" t="s">
        <v>92</v>
      </c>
      <c r="H6" s="268" t="s">
        <v>5</v>
      </c>
      <c r="I6" s="282" t="s">
        <v>20</v>
      </c>
      <c r="J6" s="283"/>
      <c r="K6" s="284"/>
      <c r="L6" s="132">
        <v>13296</v>
      </c>
      <c r="M6" s="59" t="s">
        <v>38</v>
      </c>
      <c r="N6" s="190" t="s">
        <v>274</v>
      </c>
      <c r="O6" s="191" t="s">
        <v>84</v>
      </c>
      <c r="P6" s="40"/>
      <c r="S6" s="131"/>
    </row>
    <row r="7" spans="2:19" ht="18.75" customHeight="1">
      <c r="B7" s="230"/>
      <c r="C7" s="257"/>
      <c r="D7" s="294"/>
      <c r="E7" s="235"/>
      <c r="F7" s="237"/>
      <c r="G7" s="239"/>
      <c r="H7" s="260"/>
      <c r="I7" s="261" t="s">
        <v>21</v>
      </c>
      <c r="J7" s="262"/>
      <c r="K7" s="263"/>
      <c r="L7" s="130">
        <v>14101</v>
      </c>
      <c r="M7" s="4" t="s">
        <v>59</v>
      </c>
      <c r="N7" s="53" t="s">
        <v>248</v>
      </c>
      <c r="O7" s="31" t="s">
        <v>84</v>
      </c>
      <c r="P7" s="131"/>
      <c r="S7" s="40"/>
    </row>
    <row r="8" spans="2:19" ht="18.75" customHeight="1">
      <c r="B8" s="230" t="s">
        <v>1</v>
      </c>
      <c r="C8" s="256" t="s">
        <v>110</v>
      </c>
      <c r="D8" s="258" t="s">
        <v>14</v>
      </c>
      <c r="E8" s="247" t="str">
        <f>$E$6</f>
        <v>２０２３年</v>
      </c>
      <c r="F8" s="249">
        <f>$F$6</f>
        <v>12</v>
      </c>
      <c r="G8" s="251" t="s">
        <v>92</v>
      </c>
      <c r="H8" s="259" t="s">
        <v>6</v>
      </c>
      <c r="I8" s="253" t="s">
        <v>22</v>
      </c>
      <c r="J8" s="254"/>
      <c r="K8" s="264"/>
      <c r="L8" s="64">
        <v>10539</v>
      </c>
      <c r="M8" s="5" t="s">
        <v>39</v>
      </c>
      <c r="N8" s="170" t="s">
        <v>253</v>
      </c>
      <c r="O8" s="168" t="s">
        <v>84</v>
      </c>
      <c r="P8" s="40"/>
      <c r="S8" s="40"/>
    </row>
    <row r="9" spans="2:19" ht="18.75" customHeight="1">
      <c r="B9" s="230"/>
      <c r="C9" s="257"/>
      <c r="D9" s="232"/>
      <c r="E9" s="248"/>
      <c r="F9" s="250"/>
      <c r="G9" s="252"/>
      <c r="H9" s="260"/>
      <c r="I9" s="261" t="s">
        <v>23</v>
      </c>
      <c r="J9" s="262"/>
      <c r="K9" s="265"/>
      <c r="L9" s="133">
        <v>10335</v>
      </c>
      <c r="M9" s="66" t="s">
        <v>39</v>
      </c>
      <c r="N9" s="171" t="s">
        <v>307</v>
      </c>
      <c r="O9" s="172" t="s">
        <v>84</v>
      </c>
      <c r="P9" s="40"/>
      <c r="S9" s="40"/>
    </row>
    <row r="10" spans="2:19" ht="18.75" customHeight="1">
      <c r="B10" s="230" t="s">
        <v>2</v>
      </c>
      <c r="C10" s="280" t="s">
        <v>111</v>
      </c>
      <c r="D10" s="258" t="s">
        <v>24</v>
      </c>
      <c r="E10" s="247" t="str">
        <f>$E$6</f>
        <v>２０２３年</v>
      </c>
      <c r="F10" s="249">
        <f>$F$6</f>
        <v>12</v>
      </c>
      <c r="G10" s="251" t="s">
        <v>95</v>
      </c>
      <c r="H10" s="281" t="s">
        <v>124</v>
      </c>
      <c r="I10" s="148" t="s">
        <v>125</v>
      </c>
      <c r="J10" s="149"/>
      <c r="K10" s="153"/>
      <c r="L10" s="129">
        <v>117345</v>
      </c>
      <c r="M10" s="5" t="s">
        <v>75</v>
      </c>
      <c r="N10" s="166" t="s">
        <v>177</v>
      </c>
      <c r="O10" s="167" t="s">
        <v>84</v>
      </c>
      <c r="P10" s="131"/>
      <c r="S10" s="39"/>
    </row>
    <row r="11" spans="2:19" ht="18.75" customHeight="1">
      <c r="B11" s="230"/>
      <c r="C11" s="280"/>
      <c r="D11" s="232"/>
      <c r="E11" s="248"/>
      <c r="F11" s="250"/>
      <c r="G11" s="252"/>
      <c r="H11" s="260"/>
      <c r="I11" s="80" t="s">
        <v>126</v>
      </c>
      <c r="J11" s="150"/>
      <c r="K11" s="154"/>
      <c r="L11" s="130">
        <v>115487</v>
      </c>
      <c r="M11" s="4" t="s">
        <v>75</v>
      </c>
      <c r="N11" s="53" t="s">
        <v>289</v>
      </c>
      <c r="O11" s="31" t="s">
        <v>84</v>
      </c>
      <c r="P11" s="131"/>
      <c r="S11" s="39"/>
    </row>
    <row r="12" spans="2:19" ht="18.75" customHeight="1">
      <c r="B12" s="230" t="s">
        <v>3</v>
      </c>
      <c r="C12" s="279" t="s">
        <v>112</v>
      </c>
      <c r="D12" s="258" t="s">
        <v>25</v>
      </c>
      <c r="E12" s="247" t="str">
        <f>$E$6</f>
        <v>２０２３年</v>
      </c>
      <c r="F12" s="249">
        <f>$F$6</f>
        <v>12</v>
      </c>
      <c r="G12" s="251" t="s">
        <v>92</v>
      </c>
      <c r="H12" s="259" t="s">
        <v>7</v>
      </c>
      <c r="I12" s="253" t="s">
        <v>79</v>
      </c>
      <c r="J12" s="254"/>
      <c r="K12" s="255"/>
      <c r="L12" s="129">
        <v>52770</v>
      </c>
      <c r="M12" s="5" t="s">
        <v>75</v>
      </c>
      <c r="N12" s="65" t="s">
        <v>368</v>
      </c>
      <c r="O12" s="75" t="s">
        <v>84</v>
      </c>
      <c r="P12" s="40"/>
      <c r="S12" s="39"/>
    </row>
    <row r="13" spans="2:19" ht="18.75" customHeight="1">
      <c r="B13" s="230"/>
      <c r="C13" s="257"/>
      <c r="D13" s="232"/>
      <c r="E13" s="248"/>
      <c r="F13" s="250"/>
      <c r="G13" s="252"/>
      <c r="H13" s="260"/>
      <c r="I13" s="80" t="s">
        <v>99</v>
      </c>
      <c r="J13" s="93">
        <f>F1+10</f>
        <v>11</v>
      </c>
      <c r="K13" s="92"/>
      <c r="L13" s="213"/>
      <c r="M13" s="4" t="s">
        <v>75</v>
      </c>
      <c r="N13" s="221"/>
      <c r="O13" s="222" t="s">
        <v>84</v>
      </c>
      <c r="P13" s="39"/>
      <c r="S13" s="39"/>
    </row>
    <row r="14" spans="2:19" ht="18.75" customHeight="1">
      <c r="B14" s="230" t="s">
        <v>60</v>
      </c>
      <c r="C14" s="279" t="s">
        <v>113</v>
      </c>
      <c r="D14" s="258" t="s">
        <v>26</v>
      </c>
      <c r="E14" s="247" t="str">
        <f>$E$6</f>
        <v>２０２３年</v>
      </c>
      <c r="F14" s="249">
        <f>$F$6</f>
        <v>12</v>
      </c>
      <c r="G14" s="251" t="s">
        <v>96</v>
      </c>
      <c r="H14" s="259" t="s">
        <v>27</v>
      </c>
      <c r="I14" s="253" t="s">
        <v>28</v>
      </c>
      <c r="J14" s="254"/>
      <c r="K14" s="264"/>
      <c r="L14" s="135">
        <v>53100</v>
      </c>
      <c r="M14" s="5" t="s">
        <v>39</v>
      </c>
      <c r="N14" s="166" t="s">
        <v>356</v>
      </c>
      <c r="O14" s="167" t="s">
        <v>84</v>
      </c>
      <c r="P14" s="39"/>
      <c r="S14" s="39"/>
    </row>
    <row r="15" spans="2:19" ht="18.75" customHeight="1">
      <c r="B15" s="230"/>
      <c r="C15" s="266"/>
      <c r="D15" s="267"/>
      <c r="E15" s="235"/>
      <c r="F15" s="237"/>
      <c r="G15" s="239"/>
      <c r="H15" s="268"/>
      <c r="I15" s="272" t="s">
        <v>29</v>
      </c>
      <c r="J15" s="273"/>
      <c r="K15" s="274"/>
      <c r="L15" s="136">
        <v>2400</v>
      </c>
      <c r="M15" s="71" t="s">
        <v>39</v>
      </c>
      <c r="N15" s="179" t="s">
        <v>369</v>
      </c>
      <c r="O15" s="178" t="s">
        <v>84</v>
      </c>
      <c r="P15" s="39"/>
      <c r="S15" s="39"/>
    </row>
    <row r="16" spans="2:19" ht="18.75" customHeight="1">
      <c r="B16" s="230"/>
      <c r="C16" s="257"/>
      <c r="D16" s="232"/>
      <c r="E16" s="248"/>
      <c r="F16" s="250"/>
      <c r="G16" s="252"/>
      <c r="H16" s="260"/>
      <c r="I16" s="80" t="s">
        <v>100</v>
      </c>
      <c r="J16" s="93">
        <f>$J$13</f>
        <v>11</v>
      </c>
      <c r="K16" s="88"/>
      <c r="L16" s="70">
        <v>1595</v>
      </c>
      <c r="M16" s="4" t="s">
        <v>48</v>
      </c>
      <c r="N16" s="53" t="s">
        <v>370</v>
      </c>
      <c r="O16" s="31" t="s">
        <v>84</v>
      </c>
      <c r="P16" s="39"/>
      <c r="S16" s="40"/>
    </row>
    <row r="17" spans="2:19" ht="18.75" customHeight="1">
      <c r="B17" s="230" t="s">
        <v>61</v>
      </c>
      <c r="C17" s="275" t="s">
        <v>114</v>
      </c>
      <c r="D17" s="277" t="s">
        <v>86</v>
      </c>
      <c r="E17" s="247" t="str">
        <f>$E$6</f>
        <v>２０２３年</v>
      </c>
      <c r="F17" s="249">
        <f>$F$6</f>
        <v>12</v>
      </c>
      <c r="G17" s="251" t="s">
        <v>95</v>
      </c>
      <c r="H17" s="259" t="s">
        <v>76</v>
      </c>
      <c r="I17" s="253" t="s">
        <v>77</v>
      </c>
      <c r="J17" s="254"/>
      <c r="K17" s="255"/>
      <c r="L17" s="64">
        <v>130754</v>
      </c>
      <c r="M17" s="5" t="s">
        <v>75</v>
      </c>
      <c r="N17" s="65" t="s">
        <v>280</v>
      </c>
      <c r="O17" s="75" t="s">
        <v>84</v>
      </c>
      <c r="P17" s="39"/>
      <c r="S17" s="39"/>
    </row>
    <row r="18" spans="2:19" ht="18.75" customHeight="1">
      <c r="B18" s="230"/>
      <c r="C18" s="276"/>
      <c r="D18" s="278"/>
      <c r="E18" s="248"/>
      <c r="F18" s="250"/>
      <c r="G18" s="252"/>
      <c r="H18" s="260"/>
      <c r="I18" s="261" t="s">
        <v>78</v>
      </c>
      <c r="J18" s="262"/>
      <c r="K18" s="263"/>
      <c r="L18" s="133">
        <v>137258</v>
      </c>
      <c r="M18" s="4" t="s">
        <v>75</v>
      </c>
      <c r="N18" s="55" t="s">
        <v>311</v>
      </c>
      <c r="O18" s="32" t="s">
        <v>84</v>
      </c>
      <c r="P18" s="39"/>
      <c r="S18" s="39"/>
    </row>
    <row r="19" spans="2:19" ht="18.75" customHeight="1">
      <c r="B19" s="230" t="s">
        <v>62</v>
      </c>
      <c r="C19" s="111" t="s">
        <v>115</v>
      </c>
      <c r="D19" s="258" t="s">
        <v>30</v>
      </c>
      <c r="E19" s="247" t="str">
        <f>$E$6</f>
        <v>２０２３年</v>
      </c>
      <c r="F19" s="249">
        <f>$F$6</f>
        <v>12</v>
      </c>
      <c r="G19" s="251" t="s">
        <v>92</v>
      </c>
      <c r="H19" s="259" t="s">
        <v>31</v>
      </c>
      <c r="I19" s="253" t="s">
        <v>68</v>
      </c>
      <c r="J19" s="254"/>
      <c r="K19" s="264"/>
      <c r="L19" s="137">
        <v>6983</v>
      </c>
      <c r="M19" s="5" t="s">
        <v>39</v>
      </c>
      <c r="N19" s="202" t="s">
        <v>371</v>
      </c>
      <c r="O19" s="34" t="s">
        <v>84</v>
      </c>
      <c r="P19" s="39"/>
      <c r="S19" s="39"/>
    </row>
    <row r="20" spans="2:19" ht="18.75" customHeight="1">
      <c r="B20" s="230"/>
      <c r="C20" s="111" t="s">
        <v>116</v>
      </c>
      <c r="D20" s="232"/>
      <c r="E20" s="248"/>
      <c r="F20" s="250"/>
      <c r="G20" s="252"/>
      <c r="H20" s="260"/>
      <c r="I20" s="261" t="s">
        <v>82</v>
      </c>
      <c r="J20" s="262"/>
      <c r="K20" s="265"/>
      <c r="L20" s="130">
        <v>4767</v>
      </c>
      <c r="M20" s="4" t="s">
        <v>39</v>
      </c>
      <c r="N20" s="174" t="s">
        <v>195</v>
      </c>
      <c r="O20" s="31" t="s">
        <v>84</v>
      </c>
      <c r="P20" s="39"/>
      <c r="S20" s="39"/>
    </row>
    <row r="21" spans="2:19" ht="18.75" customHeight="1" hidden="1">
      <c r="B21" s="230" t="s">
        <v>63</v>
      </c>
      <c r="C21" s="256" t="s">
        <v>117</v>
      </c>
      <c r="D21" s="258" t="s">
        <v>53</v>
      </c>
      <c r="E21" s="247" t="s">
        <v>142</v>
      </c>
      <c r="F21" s="249">
        <v>10</v>
      </c>
      <c r="G21" s="251" t="s">
        <v>97</v>
      </c>
      <c r="H21" s="259" t="s">
        <v>54</v>
      </c>
      <c r="I21" s="269" t="s">
        <v>55</v>
      </c>
      <c r="J21" s="23" t="s">
        <v>106</v>
      </c>
      <c r="K21" s="24" t="s">
        <v>57</v>
      </c>
      <c r="L21" s="185">
        <v>647968</v>
      </c>
      <c r="M21" s="204" t="s">
        <v>83</v>
      </c>
      <c r="N21" s="208" t="s">
        <v>143</v>
      </c>
      <c r="O21" s="75" t="s">
        <v>84</v>
      </c>
      <c r="P21" s="39"/>
      <c r="S21" s="39"/>
    </row>
    <row r="22" spans="2:19" ht="18.75" customHeight="1" hidden="1">
      <c r="B22" s="230"/>
      <c r="C22" s="266"/>
      <c r="D22" s="267"/>
      <c r="E22" s="235"/>
      <c r="F22" s="237"/>
      <c r="G22" s="239"/>
      <c r="H22" s="268"/>
      <c r="I22" s="270"/>
      <c r="J22" s="25" t="s">
        <v>144</v>
      </c>
      <c r="K22" s="26" t="s">
        <v>91</v>
      </c>
      <c r="L22" s="187">
        <v>338327</v>
      </c>
      <c r="M22" s="205" t="s">
        <v>83</v>
      </c>
      <c r="N22" s="209" t="s">
        <v>145</v>
      </c>
      <c r="O22" s="79" t="s">
        <v>84</v>
      </c>
      <c r="P22" s="39"/>
      <c r="S22" s="39"/>
    </row>
    <row r="23" spans="2:19" ht="18.75" customHeight="1" hidden="1">
      <c r="B23" s="230"/>
      <c r="C23" s="266"/>
      <c r="D23" s="267"/>
      <c r="E23" s="235"/>
      <c r="F23" s="237"/>
      <c r="G23" s="239"/>
      <c r="H23" s="268"/>
      <c r="I23" s="270"/>
      <c r="J23" s="27"/>
      <c r="K23" s="26" t="s">
        <v>56</v>
      </c>
      <c r="L23" s="187">
        <v>367044</v>
      </c>
      <c r="M23" s="205" t="s">
        <v>83</v>
      </c>
      <c r="N23" s="209" t="s">
        <v>146</v>
      </c>
      <c r="O23" s="79" t="s">
        <v>84</v>
      </c>
      <c r="P23" s="39"/>
      <c r="S23" s="100"/>
    </row>
    <row r="24" spans="2:19" ht="18.75" customHeight="1" hidden="1">
      <c r="B24" s="230"/>
      <c r="C24" s="257"/>
      <c r="D24" s="232"/>
      <c r="E24" s="248"/>
      <c r="F24" s="250"/>
      <c r="G24" s="252"/>
      <c r="H24" s="260"/>
      <c r="I24" s="271"/>
      <c r="J24" s="28"/>
      <c r="K24" s="29" t="s">
        <v>58</v>
      </c>
      <c r="L24" s="186">
        <v>705371</v>
      </c>
      <c r="M24" s="203" t="s">
        <v>83</v>
      </c>
      <c r="N24" s="207" t="s">
        <v>147</v>
      </c>
      <c r="O24" s="31" t="s">
        <v>84</v>
      </c>
      <c r="P24" s="39"/>
      <c r="S24" s="39"/>
    </row>
    <row r="25" spans="2:19" ht="18.75" customHeight="1">
      <c r="B25" s="230" t="s">
        <v>69</v>
      </c>
      <c r="C25" s="256" t="s">
        <v>69</v>
      </c>
      <c r="D25" s="258" t="s">
        <v>70</v>
      </c>
      <c r="E25" s="247" t="str">
        <f>$E$6</f>
        <v>２０２３年</v>
      </c>
      <c r="F25" s="249">
        <f>$F$6</f>
        <v>12</v>
      </c>
      <c r="G25" s="251" t="s">
        <v>92</v>
      </c>
      <c r="H25" s="43"/>
      <c r="I25" s="44" t="s">
        <v>71</v>
      </c>
      <c r="J25" s="45"/>
      <c r="K25" s="46"/>
      <c r="L25" s="129">
        <v>476824</v>
      </c>
      <c r="M25" s="5" t="s">
        <v>75</v>
      </c>
      <c r="N25" s="65" t="s">
        <v>372</v>
      </c>
      <c r="O25" s="168" t="s">
        <v>84</v>
      </c>
      <c r="P25" s="40"/>
      <c r="S25" s="40"/>
    </row>
    <row r="26" spans="2:19" ht="18.75" customHeight="1">
      <c r="B26" s="230"/>
      <c r="C26" s="266"/>
      <c r="D26" s="267"/>
      <c r="E26" s="235"/>
      <c r="F26" s="237"/>
      <c r="G26" s="239"/>
      <c r="H26" s="43" t="s">
        <v>74</v>
      </c>
      <c r="I26" s="47" t="s">
        <v>72</v>
      </c>
      <c r="J26" s="48"/>
      <c r="K26" s="49"/>
      <c r="L26" s="138">
        <v>328556</v>
      </c>
      <c r="M26" s="71" t="s">
        <v>75</v>
      </c>
      <c r="N26" s="72" t="s">
        <v>373</v>
      </c>
      <c r="O26" s="194" t="s">
        <v>84</v>
      </c>
      <c r="P26" s="39"/>
      <c r="S26" s="39"/>
    </row>
    <row r="27" spans="2:19" ht="18.75" customHeight="1">
      <c r="B27" s="230"/>
      <c r="C27" s="257"/>
      <c r="D27" s="232"/>
      <c r="E27" s="248"/>
      <c r="F27" s="250"/>
      <c r="G27" s="252"/>
      <c r="H27" s="43"/>
      <c r="I27" s="50" t="s">
        <v>73</v>
      </c>
      <c r="J27" s="51"/>
      <c r="K27" s="52"/>
      <c r="L27" s="130">
        <v>191897</v>
      </c>
      <c r="M27" s="4" t="s">
        <v>75</v>
      </c>
      <c r="N27" s="53" t="s">
        <v>374</v>
      </c>
      <c r="O27" s="193" t="s">
        <v>84</v>
      </c>
      <c r="P27" s="39"/>
      <c r="S27" s="131"/>
    </row>
    <row r="28" spans="2:16" ht="18.75" customHeight="1">
      <c r="B28" s="230" t="s">
        <v>4</v>
      </c>
      <c r="C28" s="244" t="s">
        <v>120</v>
      </c>
      <c r="D28" s="258" t="s">
        <v>32</v>
      </c>
      <c r="E28" s="247" t="str">
        <f>$E$6</f>
        <v>２０２３年</v>
      </c>
      <c r="F28" s="249">
        <f>$F$6</f>
        <v>12</v>
      </c>
      <c r="G28" s="251" t="s">
        <v>95</v>
      </c>
      <c r="H28" s="259" t="s">
        <v>9</v>
      </c>
      <c r="I28" s="253" t="s">
        <v>8</v>
      </c>
      <c r="J28" s="254"/>
      <c r="K28" s="264"/>
      <c r="L28" s="64">
        <v>51135</v>
      </c>
      <c r="M28" s="5" t="s">
        <v>75</v>
      </c>
      <c r="N28" s="65" t="s">
        <v>375</v>
      </c>
      <c r="O28" s="75" t="s">
        <v>84</v>
      </c>
      <c r="P28" s="39"/>
    </row>
    <row r="29" spans="2:16" ht="18.75" customHeight="1">
      <c r="B29" s="230"/>
      <c r="C29" s="246"/>
      <c r="D29" s="232"/>
      <c r="E29" s="248"/>
      <c r="F29" s="250"/>
      <c r="G29" s="252"/>
      <c r="H29" s="260"/>
      <c r="I29" s="261" t="s">
        <v>33</v>
      </c>
      <c r="J29" s="262"/>
      <c r="K29" s="265"/>
      <c r="L29" s="134">
        <v>106151</v>
      </c>
      <c r="M29" s="4" t="s">
        <v>75</v>
      </c>
      <c r="N29" s="55" t="s">
        <v>280</v>
      </c>
      <c r="O29" s="32" t="s">
        <v>84</v>
      </c>
      <c r="P29" s="39"/>
    </row>
    <row r="30" spans="2:16" ht="18.75" customHeight="1">
      <c r="B30" s="230" t="s">
        <v>65</v>
      </c>
      <c r="C30" s="256" t="s">
        <v>157</v>
      </c>
      <c r="D30" s="258" t="s">
        <v>46</v>
      </c>
      <c r="E30" s="247" t="str">
        <f>$E$6</f>
        <v>２０２３年</v>
      </c>
      <c r="F30" s="249">
        <f>$F$6</f>
        <v>12</v>
      </c>
      <c r="G30" s="251" t="s">
        <v>98</v>
      </c>
      <c r="H30" s="259" t="s">
        <v>10</v>
      </c>
      <c r="I30" s="253" t="s">
        <v>81</v>
      </c>
      <c r="J30" s="254"/>
      <c r="K30" s="255"/>
      <c r="L30" s="137">
        <v>4216</v>
      </c>
      <c r="M30" s="5" t="s">
        <v>39</v>
      </c>
      <c r="N30" s="65" t="s">
        <v>153</v>
      </c>
      <c r="O30" s="75" t="s">
        <v>84</v>
      </c>
      <c r="P30" s="39"/>
    </row>
    <row r="31" spans="2:16" ht="18.75" customHeight="1">
      <c r="B31" s="230"/>
      <c r="C31" s="266"/>
      <c r="D31" s="267"/>
      <c r="E31" s="235"/>
      <c r="F31" s="237"/>
      <c r="G31" s="239"/>
      <c r="H31" s="268"/>
      <c r="I31" s="7" t="s">
        <v>34</v>
      </c>
      <c r="J31" s="58"/>
      <c r="K31" s="9" t="s">
        <v>51</v>
      </c>
      <c r="L31" s="138">
        <v>3622</v>
      </c>
      <c r="M31" s="71" t="s">
        <v>39</v>
      </c>
      <c r="N31" s="72" t="s">
        <v>368</v>
      </c>
      <c r="O31" s="79" t="s">
        <v>84</v>
      </c>
      <c r="P31" s="39"/>
    </row>
    <row r="32" spans="2:16" ht="18.75" customHeight="1">
      <c r="B32" s="230"/>
      <c r="C32" s="266"/>
      <c r="D32" s="267"/>
      <c r="E32" s="235"/>
      <c r="F32" s="237">
        <f>$F$1-1</f>
        <v>0</v>
      </c>
      <c r="G32" s="239"/>
      <c r="H32" s="268"/>
      <c r="I32" s="56"/>
      <c r="J32" s="57"/>
      <c r="K32" s="18" t="s">
        <v>49</v>
      </c>
      <c r="L32" s="139">
        <v>3011</v>
      </c>
      <c r="M32" s="69" t="s">
        <v>39</v>
      </c>
      <c r="N32" s="72" t="s">
        <v>358</v>
      </c>
      <c r="O32" s="78" t="s">
        <v>127</v>
      </c>
      <c r="P32" s="39"/>
    </row>
    <row r="33" spans="2:16" ht="18.75" customHeight="1">
      <c r="B33" s="230"/>
      <c r="C33" s="257"/>
      <c r="D33" s="232"/>
      <c r="E33" s="248"/>
      <c r="F33" s="250"/>
      <c r="G33" s="252"/>
      <c r="H33" s="260"/>
      <c r="I33" s="6"/>
      <c r="J33" s="20"/>
      <c r="K33" s="19" t="s">
        <v>50</v>
      </c>
      <c r="L33" s="70">
        <v>611</v>
      </c>
      <c r="M33" s="4" t="s">
        <v>39</v>
      </c>
      <c r="N33" s="53" t="s">
        <v>208</v>
      </c>
      <c r="O33" s="31" t="s">
        <v>84</v>
      </c>
      <c r="P33" s="39"/>
    </row>
    <row r="34" spans="2:17" ht="18.75" customHeight="1">
      <c r="B34" s="230" t="s">
        <v>64</v>
      </c>
      <c r="C34" s="256" t="s">
        <v>64</v>
      </c>
      <c r="D34" s="258" t="s">
        <v>35</v>
      </c>
      <c r="E34" s="247" t="str">
        <f>$E$6</f>
        <v>２０２３年</v>
      </c>
      <c r="F34" s="249">
        <f>$F$6</f>
        <v>12</v>
      </c>
      <c r="G34" s="251" t="s">
        <v>95</v>
      </c>
      <c r="H34" s="259" t="s">
        <v>11</v>
      </c>
      <c r="I34" s="253" t="s">
        <v>36</v>
      </c>
      <c r="J34" s="254"/>
      <c r="K34" s="255"/>
      <c r="L34" s="140" t="s">
        <v>376</v>
      </c>
      <c r="M34" s="5" t="s">
        <v>40</v>
      </c>
      <c r="N34" s="54" t="s">
        <v>378</v>
      </c>
      <c r="O34" s="34" t="s">
        <v>84</v>
      </c>
      <c r="P34" s="100"/>
      <c r="Q34" s="42"/>
    </row>
    <row r="35" spans="2:17" ht="18.75" customHeight="1">
      <c r="B35" s="230"/>
      <c r="C35" s="257"/>
      <c r="D35" s="232"/>
      <c r="E35" s="248"/>
      <c r="F35" s="250"/>
      <c r="G35" s="252"/>
      <c r="H35" s="260"/>
      <c r="I35" s="261" t="s">
        <v>52</v>
      </c>
      <c r="J35" s="262"/>
      <c r="K35" s="263"/>
      <c r="L35" s="141" t="s">
        <v>377</v>
      </c>
      <c r="M35" s="66" t="s">
        <v>40</v>
      </c>
      <c r="N35" s="55" t="s">
        <v>321</v>
      </c>
      <c r="O35" s="32" t="s">
        <v>84</v>
      </c>
      <c r="P35" s="39"/>
      <c r="Q35" s="42"/>
    </row>
    <row r="36" spans="2:17" ht="18.75" customHeight="1">
      <c r="B36" s="113" t="s">
        <v>123</v>
      </c>
      <c r="C36" s="108" t="s">
        <v>118</v>
      </c>
      <c r="D36" s="21" t="s">
        <v>15</v>
      </c>
      <c r="E36" s="56" t="str">
        <f>$E$6</f>
        <v>２０２３年</v>
      </c>
      <c r="F36" s="83">
        <f>$F$6</f>
        <v>12</v>
      </c>
      <c r="G36" s="81" t="s">
        <v>95</v>
      </c>
      <c r="H36" s="22" t="s">
        <v>12</v>
      </c>
      <c r="I36" s="241" t="s">
        <v>13</v>
      </c>
      <c r="J36" s="242"/>
      <c r="K36" s="243"/>
      <c r="L36" s="142">
        <v>6465</v>
      </c>
      <c r="M36" s="59" t="s">
        <v>40</v>
      </c>
      <c r="N36" s="127" t="s">
        <v>379</v>
      </c>
      <c r="O36" s="128" t="s">
        <v>84</v>
      </c>
      <c r="P36" s="39"/>
      <c r="Q36" s="42"/>
    </row>
    <row r="37" spans="2:16" ht="18.75" customHeight="1">
      <c r="B37" s="230" t="s">
        <v>88</v>
      </c>
      <c r="C37" s="244" t="s">
        <v>119</v>
      </c>
      <c r="D37" s="233" t="s">
        <v>89</v>
      </c>
      <c r="E37" s="247" t="str">
        <f>$E$6</f>
        <v>２０２３年</v>
      </c>
      <c r="F37" s="249">
        <f>$F$6</f>
        <v>12</v>
      </c>
      <c r="G37" s="251" t="s">
        <v>95</v>
      </c>
      <c r="H37" s="60"/>
      <c r="I37" s="89" t="s">
        <v>101</v>
      </c>
      <c r="J37" s="94">
        <f>$J$13</f>
        <v>11</v>
      </c>
      <c r="K37" s="90"/>
      <c r="L37" s="129">
        <v>9246</v>
      </c>
      <c r="M37" s="73" t="s">
        <v>40</v>
      </c>
      <c r="N37" s="65" t="s">
        <v>372</v>
      </c>
      <c r="O37" s="168" t="s">
        <v>84</v>
      </c>
      <c r="P37" s="40"/>
    </row>
    <row r="38" spans="2:16" ht="18.75" customHeight="1">
      <c r="B38" s="230"/>
      <c r="C38" s="245"/>
      <c r="D38" s="233"/>
      <c r="E38" s="235"/>
      <c r="F38" s="237"/>
      <c r="G38" s="239"/>
      <c r="H38" s="43" t="s">
        <v>90</v>
      </c>
      <c r="I38" s="47" t="s">
        <v>102</v>
      </c>
      <c r="J38" s="95">
        <f>$J$13</f>
        <v>11</v>
      </c>
      <c r="K38" s="91"/>
      <c r="L38" s="138" t="s">
        <v>380</v>
      </c>
      <c r="M38" s="71" t="s">
        <v>40</v>
      </c>
      <c r="N38" s="105" t="s">
        <v>381</v>
      </c>
      <c r="O38" s="143" t="s">
        <v>84</v>
      </c>
      <c r="P38" s="39"/>
    </row>
    <row r="39" spans="2:16" ht="18.75" customHeight="1">
      <c r="B39" s="230"/>
      <c r="C39" s="246"/>
      <c r="D39" s="233"/>
      <c r="E39" s="248"/>
      <c r="F39" s="250"/>
      <c r="G39" s="252"/>
      <c r="H39" s="182"/>
      <c r="I39" s="50" t="s">
        <v>103</v>
      </c>
      <c r="J39" s="93">
        <f>$J$13+0</f>
        <v>11</v>
      </c>
      <c r="K39" s="183"/>
      <c r="L39" s="130" t="s">
        <v>382</v>
      </c>
      <c r="M39" s="184" t="s">
        <v>40</v>
      </c>
      <c r="N39" s="68" t="s">
        <v>383</v>
      </c>
      <c r="O39" s="177" t="s">
        <v>84</v>
      </c>
      <c r="P39" s="131"/>
    </row>
    <row r="40" spans="2:16" ht="18.75" customHeight="1">
      <c r="B40" s="229" t="s">
        <v>138</v>
      </c>
      <c r="C40" s="111" t="s">
        <v>130</v>
      </c>
      <c r="D40" s="232" t="s">
        <v>131</v>
      </c>
      <c r="E40" s="235" t="str">
        <f>$E$6</f>
        <v>２０２３年</v>
      </c>
      <c r="F40" s="237">
        <f>$F$6</f>
        <v>12</v>
      </c>
      <c r="G40" s="239" t="s">
        <v>95</v>
      </c>
      <c r="H40" s="43"/>
      <c r="I40" s="161" t="s">
        <v>132</v>
      </c>
      <c r="J40" s="162"/>
      <c r="K40" s="163"/>
      <c r="L40" s="164">
        <v>362839</v>
      </c>
      <c r="M40" s="165" t="s">
        <v>133</v>
      </c>
      <c r="N40" s="180" t="s">
        <v>379</v>
      </c>
      <c r="O40" s="181" t="s">
        <v>84</v>
      </c>
      <c r="P40" s="40"/>
    </row>
    <row r="41" spans="2:16" ht="18.75" customHeight="1">
      <c r="B41" s="230"/>
      <c r="C41" s="111" t="s">
        <v>134</v>
      </c>
      <c r="D41" s="233"/>
      <c r="E41" s="235"/>
      <c r="F41" s="237"/>
      <c r="G41" s="239"/>
      <c r="H41" s="43" t="s">
        <v>135</v>
      </c>
      <c r="I41" s="47" t="s">
        <v>136</v>
      </c>
      <c r="J41" s="158"/>
      <c r="K41" s="49"/>
      <c r="L41" s="138">
        <v>432532</v>
      </c>
      <c r="M41" s="71" t="s">
        <v>133</v>
      </c>
      <c r="N41" s="188" t="s">
        <v>384</v>
      </c>
      <c r="O41" s="143" t="s">
        <v>84</v>
      </c>
      <c r="P41" s="39"/>
    </row>
    <row r="42" spans="2:16" ht="18.75" customHeight="1" thickBot="1">
      <c r="B42" s="231"/>
      <c r="C42" s="159"/>
      <c r="D42" s="234"/>
      <c r="E42" s="236"/>
      <c r="F42" s="238"/>
      <c r="G42" s="240"/>
      <c r="H42" s="61"/>
      <c r="I42" s="62" t="s">
        <v>137</v>
      </c>
      <c r="J42" s="96">
        <f>J37</f>
        <v>11</v>
      </c>
      <c r="K42" s="160"/>
      <c r="L42" s="151">
        <v>857001</v>
      </c>
      <c r="M42" s="74" t="s">
        <v>133</v>
      </c>
      <c r="N42" s="115" t="s">
        <v>385</v>
      </c>
      <c r="O42" s="152" t="s">
        <v>84</v>
      </c>
      <c r="P42" s="39"/>
    </row>
    <row r="43" spans="11:16" ht="18.75" customHeight="1" thickBot="1">
      <c r="K43" s="8"/>
      <c r="L43" s="175"/>
      <c r="N43" s="126" t="s">
        <v>107</v>
      </c>
      <c r="O43" s="126"/>
      <c r="P43" s="41"/>
    </row>
    <row r="44" spans="2:16" ht="18.75" customHeight="1">
      <c r="B44" s="30" t="s">
        <v>44</v>
      </c>
      <c r="C44" s="109" t="s">
        <v>121</v>
      </c>
      <c r="D44" s="10" t="s">
        <v>37</v>
      </c>
      <c r="E44" s="84" t="str">
        <f>E6</f>
        <v>２０２３年</v>
      </c>
      <c r="F44" s="97">
        <f>$F$6</f>
        <v>12</v>
      </c>
      <c r="G44" s="85" t="s">
        <v>92</v>
      </c>
      <c r="H44" s="11" t="s">
        <v>80</v>
      </c>
      <c r="I44" s="118" t="s">
        <v>104</v>
      </c>
      <c r="J44" s="119"/>
      <c r="K44" s="120"/>
      <c r="L44" s="144">
        <v>105.9</v>
      </c>
      <c r="M44" s="12"/>
      <c r="N44" s="199" t="s">
        <v>258</v>
      </c>
      <c r="O44" s="200" t="s">
        <v>84</v>
      </c>
      <c r="P44" s="39"/>
    </row>
    <row r="45" spans="2:16" ht="18" customHeight="1" thickBot="1">
      <c r="B45" s="13"/>
      <c r="C45" s="147" t="s">
        <v>148</v>
      </c>
      <c r="D45" s="14" t="s">
        <v>45</v>
      </c>
      <c r="E45" s="86" t="str">
        <f>E6</f>
        <v>２０２３年</v>
      </c>
      <c r="F45" s="98">
        <f>$F$6</f>
        <v>12</v>
      </c>
      <c r="G45" s="87" t="s">
        <v>92</v>
      </c>
      <c r="H45" s="15" t="s">
        <v>87</v>
      </c>
      <c r="I45" s="121" t="s">
        <v>105</v>
      </c>
      <c r="J45" s="122"/>
      <c r="K45" s="123"/>
      <c r="L45" s="176">
        <v>15515</v>
      </c>
      <c r="M45" s="16" t="s">
        <v>47</v>
      </c>
      <c r="N45" s="115" t="s">
        <v>275</v>
      </c>
      <c r="O45" s="116" t="s">
        <v>84</v>
      </c>
      <c r="P45" s="39"/>
    </row>
    <row r="46" spans="2:13" ht="18.75" customHeight="1">
      <c r="B46" s="124" t="s">
        <v>122</v>
      </c>
      <c r="C46" s="125" t="s">
        <v>140</v>
      </c>
      <c r="D46" s="8"/>
      <c r="E46" s="103"/>
      <c r="F46" s="8"/>
      <c r="G46" s="104"/>
      <c r="H46" s="8"/>
      <c r="M46" s="206"/>
    </row>
    <row r="47" spans="2:12" ht="20.25" customHeight="1">
      <c r="B47" s="145" t="s">
        <v>128</v>
      </c>
      <c r="C47" s="146" t="s">
        <v>129</v>
      </c>
      <c r="E47" s="8"/>
      <c r="F47" s="107"/>
      <c r="G47" s="107"/>
      <c r="H47" s="114"/>
      <c r="J47" s="103"/>
      <c r="L47" s="117"/>
    </row>
    <row r="48" spans="2:12" ht="12">
      <c r="B48" s="101"/>
      <c r="C48" s="101"/>
      <c r="D48" s="101"/>
      <c r="E48" s="8"/>
      <c r="F48" s="8"/>
      <c r="G48" s="104"/>
      <c r="H48" s="8"/>
      <c r="L48" s="117"/>
    </row>
    <row r="49" spans="2:8" ht="12">
      <c r="B49" s="101"/>
      <c r="C49" s="101"/>
      <c r="D49" s="101"/>
      <c r="E49" s="8"/>
      <c r="F49" s="8"/>
      <c r="G49" s="104"/>
      <c r="H49" s="8"/>
    </row>
    <row r="50" spans="5:8" ht="12">
      <c r="E50" s="8"/>
      <c r="F50" s="8"/>
      <c r="G50" s="104"/>
      <c r="H50" s="8"/>
    </row>
    <row r="51" spans="2:9" ht="12">
      <c r="B51" s="101"/>
      <c r="C51" s="101"/>
      <c r="D51" s="101"/>
      <c r="H51" s="101"/>
      <c r="I51" s="101"/>
    </row>
    <row r="52" spans="8:9" ht="12">
      <c r="H52" s="101"/>
      <c r="I52" s="101"/>
    </row>
    <row r="53" spans="2:9" ht="12">
      <c r="B53" s="101"/>
      <c r="C53" s="101"/>
      <c r="D53" s="101"/>
      <c r="E53" s="101"/>
      <c r="F53" s="102"/>
      <c r="G53" s="101"/>
      <c r="H53" s="101"/>
      <c r="I53" s="101"/>
    </row>
    <row r="55" spans="8:9" ht="12">
      <c r="H55" s="101"/>
      <c r="I55" s="101"/>
    </row>
    <row r="56" spans="2:9" ht="12">
      <c r="B56" s="101"/>
      <c r="C56" s="101"/>
      <c r="D56" s="101"/>
      <c r="E56" s="101"/>
      <c r="F56" s="102"/>
      <c r="G56" s="101"/>
      <c r="H56" s="101"/>
      <c r="I56" s="101"/>
    </row>
  </sheetData>
  <sheetProtection/>
  <mergeCells count="121">
    <mergeCell ref="B40:B42"/>
    <mergeCell ref="D40:D42"/>
    <mergeCell ref="E40:E42"/>
    <mergeCell ref="F40:F42"/>
    <mergeCell ref="G40:G42"/>
    <mergeCell ref="I36:K36"/>
    <mergeCell ref="B37:B39"/>
    <mergeCell ref="C37:C39"/>
    <mergeCell ref="D37:D39"/>
    <mergeCell ref="E37:E39"/>
    <mergeCell ref="F37:F39"/>
    <mergeCell ref="G37:G39"/>
    <mergeCell ref="I30:K30"/>
    <mergeCell ref="B34:B35"/>
    <mergeCell ref="C34:C35"/>
    <mergeCell ref="D34:D35"/>
    <mergeCell ref="E34:E35"/>
    <mergeCell ref="F34:F35"/>
    <mergeCell ref="G34:G35"/>
    <mergeCell ref="H34:H35"/>
    <mergeCell ref="I34:K34"/>
    <mergeCell ref="I35:K35"/>
    <mergeCell ref="H28:H29"/>
    <mergeCell ref="I28:K28"/>
    <mergeCell ref="I29:K29"/>
    <mergeCell ref="B30:B33"/>
    <mergeCell ref="C30:C33"/>
    <mergeCell ref="D30:D33"/>
    <mergeCell ref="E30:E33"/>
    <mergeCell ref="F30:F33"/>
    <mergeCell ref="G30:G33"/>
    <mergeCell ref="H30:H33"/>
    <mergeCell ref="B28:B29"/>
    <mergeCell ref="C28:C29"/>
    <mergeCell ref="D28:D29"/>
    <mergeCell ref="E28:E29"/>
    <mergeCell ref="F28:F29"/>
    <mergeCell ref="G28:G29"/>
    <mergeCell ref="B25:B27"/>
    <mergeCell ref="C25:C27"/>
    <mergeCell ref="D25:D27"/>
    <mergeCell ref="E25:E27"/>
    <mergeCell ref="F25:F27"/>
    <mergeCell ref="G25:G27"/>
    <mergeCell ref="I19:K19"/>
    <mergeCell ref="I20:K20"/>
    <mergeCell ref="B21:B24"/>
    <mergeCell ref="C21:C24"/>
    <mergeCell ref="D21:D24"/>
    <mergeCell ref="E21:E24"/>
    <mergeCell ref="F21:F24"/>
    <mergeCell ref="G21:G24"/>
    <mergeCell ref="H21:H24"/>
    <mergeCell ref="I21:I24"/>
    <mergeCell ref="B19:B20"/>
    <mergeCell ref="D19:D20"/>
    <mergeCell ref="E19:E20"/>
    <mergeCell ref="F19:F20"/>
    <mergeCell ref="G19:G20"/>
    <mergeCell ref="H19:H20"/>
    <mergeCell ref="I15:K15"/>
    <mergeCell ref="B17:B18"/>
    <mergeCell ref="C17:C18"/>
    <mergeCell ref="D17:D18"/>
    <mergeCell ref="E17:E18"/>
    <mergeCell ref="F17:F18"/>
    <mergeCell ref="G17:G18"/>
    <mergeCell ref="H17:H18"/>
    <mergeCell ref="I17:K17"/>
    <mergeCell ref="I18:K18"/>
    <mergeCell ref="H12:H13"/>
    <mergeCell ref="I12:K12"/>
    <mergeCell ref="B14:B16"/>
    <mergeCell ref="C14:C16"/>
    <mergeCell ref="D14:D16"/>
    <mergeCell ref="E14:E16"/>
    <mergeCell ref="F14:F16"/>
    <mergeCell ref="G14:G16"/>
    <mergeCell ref="H14:H16"/>
    <mergeCell ref="I14:K14"/>
    <mergeCell ref="B12:B13"/>
    <mergeCell ref="C12:C13"/>
    <mergeCell ref="D12:D13"/>
    <mergeCell ref="E12:E13"/>
    <mergeCell ref="F12:F13"/>
    <mergeCell ref="G12:G13"/>
    <mergeCell ref="I8:K8"/>
    <mergeCell ref="I9:K9"/>
    <mergeCell ref="B10:B11"/>
    <mergeCell ref="C10:C11"/>
    <mergeCell ref="D10:D11"/>
    <mergeCell ref="E10:E11"/>
    <mergeCell ref="F10:F11"/>
    <mergeCell ref="G10:G11"/>
    <mergeCell ref="H10:H11"/>
    <mergeCell ref="H6:H7"/>
    <mergeCell ref="I6:K6"/>
    <mergeCell ref="I7:K7"/>
    <mergeCell ref="B8:B9"/>
    <mergeCell ref="C8:C9"/>
    <mergeCell ref="D8:D9"/>
    <mergeCell ref="E8:E9"/>
    <mergeCell ref="F8:F9"/>
    <mergeCell ref="G8:G9"/>
    <mergeCell ref="H8:H9"/>
    <mergeCell ref="E5:G5"/>
    <mergeCell ref="I5:K5"/>
    <mergeCell ref="L5:M5"/>
    <mergeCell ref="N5:O5"/>
    <mergeCell ref="B6:B7"/>
    <mergeCell ref="C6:C7"/>
    <mergeCell ref="D6:D7"/>
    <mergeCell ref="E6:E7"/>
    <mergeCell ref="F6:F7"/>
    <mergeCell ref="G6:G7"/>
    <mergeCell ref="B1:D3"/>
    <mergeCell ref="E1:E3"/>
    <mergeCell ref="F1:F3"/>
    <mergeCell ref="G1:H3"/>
    <mergeCell ref="M1:O1"/>
    <mergeCell ref="M3:O3"/>
  </mergeCells>
  <hyperlinks>
    <hyperlink ref="C6:C7" r:id="rId1" display="石 油 連 盟"/>
    <hyperlink ref="C8:C9" r:id="rId2" display="需給統計　月例需給データ"/>
    <hyperlink ref="C12:C13" r:id="rId3" display="http://copper-brass.gr.jp/databases/statistics"/>
    <hyperlink ref="C14:C16" r:id="rId4" display="（一社）日本電線工業会"/>
    <hyperlink ref="C34:C35" r:id="rId5" display="（一社） 日 本 貿 易 会"/>
    <hyperlink ref="C21" r:id="rId6" display="（一社）日本機械工業連合会"/>
    <hyperlink ref="C36" r:id="rId7" display="日本百貨店協会"/>
    <hyperlink ref="C25:C27" r:id="rId8" display="日本化学工業協会"/>
    <hyperlink ref="C17:C18" r:id="rId9" display="（一社）日本アルミニウム協会"/>
    <hyperlink ref="C30:C33" r:id="rId10" display="（一社） セ メ ン ト 協 会"/>
    <hyperlink ref="C28:C29" r:id="rId11" display="https://www.jcfa.gr.jp/"/>
    <hyperlink ref="C37:C39" r:id="rId12" display="https://www.jeita.or.jp/japanese/stat/electronic/2022/index.htm"/>
    <hyperlink ref="C19" r:id="rId13" display="・鉄鋼需給の動き"/>
    <hyperlink ref="C20" r:id="rId14" display="・統計情報　最新月統計"/>
    <hyperlink ref="B44" r:id="rId15" display="経済産業省"/>
    <hyperlink ref="C44" r:id="rId16" display="鉱工業指数　生産・出荷・在庫動向"/>
    <hyperlink ref="C47" r:id="rId17" display="速報"/>
    <hyperlink ref="C45" r:id="rId18" display="商業動態統計速報"/>
    <hyperlink ref="C41" r:id="rId19" display="データーベース"/>
    <hyperlink ref="C40" r:id="rId20" display="統計月報"/>
    <hyperlink ref="C46" r:id="rId21" display="小売業販売額の基調判断（5月分速報）"/>
    <hyperlink ref="C10:C11" r:id="rId22" display="https://j-mining-pf.jp/market_report/"/>
  </hyperlinks>
  <printOptions/>
  <pageMargins left="0.25" right="0.25" top="0.75" bottom="0.5" header="0.3" footer="0.3"/>
  <pageSetup fitToHeight="0" fitToWidth="1" horizontalDpi="600" verticalDpi="600" orientation="landscape" paperSize="9" scale="70" r:id="rId2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B1:S56"/>
  <sheetViews>
    <sheetView showGridLines="0" zoomScale="80" zoomScaleNormal="80" zoomScalePageLayoutView="0" workbookViewId="0" topLeftCell="A1">
      <selection activeCell="L16" sqref="L16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33.625" style="1" bestFit="1" customWidth="1"/>
    <col min="4" max="4" width="11.75390625" style="1" customWidth="1"/>
    <col min="5" max="5" width="9.625" style="1" customWidth="1"/>
    <col min="6" max="6" width="4.625" style="82" bestFit="1" customWidth="1"/>
    <col min="7" max="7" width="10.00390625" style="1" customWidth="1"/>
    <col min="8" max="8" width="28.50390625" style="1" bestFit="1" customWidth="1"/>
    <col min="9" max="9" width="14.125" style="1" customWidth="1"/>
    <col min="10" max="10" width="6.375" style="1" customWidth="1"/>
    <col min="11" max="11" width="10.00390625" style="1" bestFit="1" customWidth="1"/>
    <col min="12" max="12" width="11.875" style="1" customWidth="1"/>
    <col min="13" max="13" width="6.125" style="2" customWidth="1"/>
    <col min="14" max="14" width="9.25390625" style="17" customWidth="1"/>
    <col min="15" max="15" width="3.375" style="2" customWidth="1"/>
    <col min="16" max="16" width="3.375" style="37" customWidth="1"/>
    <col min="17" max="17" width="3.50390625" style="1" bestFit="1" customWidth="1"/>
    <col min="18" max="16384" width="9.00390625" style="1" customWidth="1"/>
  </cols>
  <sheetData>
    <row r="1" spans="2:18" ht="15" customHeight="1">
      <c r="B1" s="298" t="s">
        <v>93</v>
      </c>
      <c r="C1" s="298"/>
      <c r="D1" s="298"/>
      <c r="E1" s="299" t="s">
        <v>162</v>
      </c>
      <c r="F1" s="300">
        <v>12</v>
      </c>
      <c r="G1" s="301" t="s">
        <v>94</v>
      </c>
      <c r="H1" s="301"/>
      <c r="I1" s="110"/>
      <c r="L1" s="36"/>
      <c r="M1" s="302" t="s">
        <v>66</v>
      </c>
      <c r="N1" s="303"/>
      <c r="O1" s="303"/>
      <c r="P1" s="8">
        <v>9</v>
      </c>
      <c r="R1" s="99">
        <v>14</v>
      </c>
    </row>
    <row r="2" spans="2:16" ht="7.5" customHeight="1">
      <c r="B2" s="298"/>
      <c r="C2" s="298"/>
      <c r="D2" s="298"/>
      <c r="E2" s="299"/>
      <c r="F2" s="300"/>
      <c r="G2" s="301"/>
      <c r="H2" s="301"/>
      <c r="M2" s="17"/>
      <c r="N2" s="2"/>
      <c r="O2" s="42"/>
      <c r="P2" s="189"/>
    </row>
    <row r="3" spans="2:16" ht="17.25" customHeight="1">
      <c r="B3" s="298"/>
      <c r="C3" s="298"/>
      <c r="D3" s="298"/>
      <c r="E3" s="299"/>
      <c r="F3" s="300"/>
      <c r="G3" s="301"/>
      <c r="H3" s="301"/>
      <c r="L3" s="35"/>
      <c r="M3" s="302" t="s">
        <v>67</v>
      </c>
      <c r="N3" s="303"/>
      <c r="O3" s="303"/>
      <c r="P3" s="8">
        <v>19</v>
      </c>
    </row>
    <row r="4" spans="6:16" ht="6.75" customHeight="1" thickBot="1">
      <c r="F4" s="173"/>
      <c r="P4" s="8"/>
    </row>
    <row r="5" spans="2:19" s="3" customFormat="1" ht="24" customHeight="1" thickBot="1">
      <c r="B5" s="112" t="s">
        <v>16</v>
      </c>
      <c r="C5" s="106" t="s">
        <v>108</v>
      </c>
      <c r="D5" s="63" t="s">
        <v>17</v>
      </c>
      <c r="E5" s="285" t="s">
        <v>41</v>
      </c>
      <c r="F5" s="286"/>
      <c r="G5" s="287"/>
      <c r="H5" s="63" t="s">
        <v>42</v>
      </c>
      <c r="I5" s="285" t="s">
        <v>18</v>
      </c>
      <c r="J5" s="286"/>
      <c r="K5" s="288"/>
      <c r="L5" s="285" t="s">
        <v>43</v>
      </c>
      <c r="M5" s="289"/>
      <c r="N5" s="285" t="s">
        <v>85</v>
      </c>
      <c r="O5" s="290"/>
      <c r="P5" s="38"/>
      <c r="Q5" s="1"/>
      <c r="S5" s="40"/>
    </row>
    <row r="6" spans="2:19" ht="18.75" customHeight="1">
      <c r="B6" s="291" t="s">
        <v>0</v>
      </c>
      <c r="C6" s="292" t="s">
        <v>109</v>
      </c>
      <c r="D6" s="293" t="s">
        <v>19</v>
      </c>
      <c r="E6" s="295" t="s">
        <v>164</v>
      </c>
      <c r="F6" s="296">
        <f>$F$1-1</f>
        <v>11</v>
      </c>
      <c r="G6" s="297" t="s">
        <v>92</v>
      </c>
      <c r="H6" s="268" t="s">
        <v>5</v>
      </c>
      <c r="I6" s="282" t="s">
        <v>20</v>
      </c>
      <c r="J6" s="283"/>
      <c r="K6" s="284"/>
      <c r="L6" s="132">
        <v>11615</v>
      </c>
      <c r="M6" s="59" t="s">
        <v>38</v>
      </c>
      <c r="N6" s="190" t="s">
        <v>351</v>
      </c>
      <c r="O6" s="191" t="s">
        <v>84</v>
      </c>
      <c r="P6" s="40"/>
      <c r="S6" s="131"/>
    </row>
    <row r="7" spans="2:19" ht="18.75" customHeight="1">
      <c r="B7" s="230"/>
      <c r="C7" s="257"/>
      <c r="D7" s="294"/>
      <c r="E7" s="235"/>
      <c r="F7" s="237"/>
      <c r="G7" s="239"/>
      <c r="H7" s="260"/>
      <c r="I7" s="261" t="s">
        <v>21</v>
      </c>
      <c r="J7" s="262"/>
      <c r="K7" s="263"/>
      <c r="L7" s="130">
        <v>12249</v>
      </c>
      <c r="M7" s="4" t="s">
        <v>59</v>
      </c>
      <c r="N7" s="53" t="s">
        <v>174</v>
      </c>
      <c r="O7" s="31" t="s">
        <v>84</v>
      </c>
      <c r="P7" s="131"/>
      <c r="S7" s="40"/>
    </row>
    <row r="8" spans="2:19" ht="18.75" customHeight="1">
      <c r="B8" s="230" t="s">
        <v>1</v>
      </c>
      <c r="C8" s="256" t="s">
        <v>110</v>
      </c>
      <c r="D8" s="258" t="s">
        <v>14</v>
      </c>
      <c r="E8" s="247" t="str">
        <f>$E$6</f>
        <v>２０２３年</v>
      </c>
      <c r="F8" s="249">
        <f>$F$6</f>
        <v>11</v>
      </c>
      <c r="G8" s="251" t="s">
        <v>92</v>
      </c>
      <c r="H8" s="259" t="s">
        <v>6</v>
      </c>
      <c r="I8" s="253" t="s">
        <v>22</v>
      </c>
      <c r="J8" s="254"/>
      <c r="K8" s="264"/>
      <c r="L8" s="64">
        <v>10477</v>
      </c>
      <c r="M8" s="5" t="s">
        <v>39</v>
      </c>
      <c r="N8" s="170" t="s">
        <v>190</v>
      </c>
      <c r="O8" s="168" t="s">
        <v>84</v>
      </c>
      <c r="P8" s="40"/>
      <c r="S8" s="40"/>
    </row>
    <row r="9" spans="2:19" ht="18.75" customHeight="1">
      <c r="B9" s="230"/>
      <c r="C9" s="257"/>
      <c r="D9" s="232"/>
      <c r="E9" s="248"/>
      <c r="F9" s="250"/>
      <c r="G9" s="252"/>
      <c r="H9" s="260"/>
      <c r="I9" s="261" t="s">
        <v>23</v>
      </c>
      <c r="J9" s="262"/>
      <c r="K9" s="265"/>
      <c r="L9" s="133">
        <v>10428</v>
      </c>
      <c r="M9" s="66" t="s">
        <v>39</v>
      </c>
      <c r="N9" s="171" t="s">
        <v>352</v>
      </c>
      <c r="O9" s="172" t="s">
        <v>84</v>
      </c>
      <c r="P9" s="40"/>
      <c r="S9" s="40"/>
    </row>
    <row r="10" spans="2:19" ht="18.75" customHeight="1">
      <c r="B10" s="230" t="s">
        <v>2</v>
      </c>
      <c r="C10" s="280" t="s">
        <v>111</v>
      </c>
      <c r="D10" s="258" t="s">
        <v>24</v>
      </c>
      <c r="E10" s="247" t="str">
        <f>$E$6</f>
        <v>２０２３年</v>
      </c>
      <c r="F10" s="249">
        <f>$F$6</f>
        <v>11</v>
      </c>
      <c r="G10" s="251" t="s">
        <v>95</v>
      </c>
      <c r="H10" s="281" t="s">
        <v>124</v>
      </c>
      <c r="I10" s="148" t="s">
        <v>125</v>
      </c>
      <c r="J10" s="149"/>
      <c r="K10" s="153"/>
      <c r="L10" s="129">
        <v>106612</v>
      </c>
      <c r="M10" s="5" t="s">
        <v>75</v>
      </c>
      <c r="N10" s="215" t="s">
        <v>152</v>
      </c>
      <c r="O10" s="216" t="s">
        <v>84</v>
      </c>
      <c r="P10" s="131"/>
      <c r="S10" s="39"/>
    </row>
    <row r="11" spans="2:19" ht="18.75" customHeight="1">
      <c r="B11" s="230"/>
      <c r="C11" s="280"/>
      <c r="D11" s="232"/>
      <c r="E11" s="248"/>
      <c r="F11" s="250"/>
      <c r="G11" s="252"/>
      <c r="H11" s="260"/>
      <c r="I11" s="80" t="s">
        <v>126</v>
      </c>
      <c r="J11" s="150"/>
      <c r="K11" s="154"/>
      <c r="L11" s="130">
        <v>117363</v>
      </c>
      <c r="M11" s="4" t="s">
        <v>75</v>
      </c>
      <c r="N11" s="217" t="s">
        <v>291</v>
      </c>
      <c r="O11" s="218" t="s">
        <v>84</v>
      </c>
      <c r="P11" s="131"/>
      <c r="S11" s="39"/>
    </row>
    <row r="12" spans="2:19" ht="18.75" customHeight="1">
      <c r="B12" s="230" t="s">
        <v>3</v>
      </c>
      <c r="C12" s="279" t="s">
        <v>112</v>
      </c>
      <c r="D12" s="258" t="s">
        <v>25</v>
      </c>
      <c r="E12" s="247" t="str">
        <f>$E$6</f>
        <v>２０２３年</v>
      </c>
      <c r="F12" s="249">
        <f>$F$6</f>
        <v>11</v>
      </c>
      <c r="G12" s="251" t="s">
        <v>92</v>
      </c>
      <c r="H12" s="259" t="s">
        <v>7</v>
      </c>
      <c r="I12" s="253" t="s">
        <v>79</v>
      </c>
      <c r="J12" s="254"/>
      <c r="K12" s="255"/>
      <c r="L12" s="129">
        <v>56332</v>
      </c>
      <c r="M12" s="5" t="s">
        <v>75</v>
      </c>
      <c r="N12" s="219" t="s">
        <v>226</v>
      </c>
      <c r="O12" s="220" t="s">
        <v>84</v>
      </c>
      <c r="P12" s="40"/>
      <c r="S12" s="39"/>
    </row>
    <row r="13" spans="2:19" ht="18.75" customHeight="1">
      <c r="B13" s="230"/>
      <c r="C13" s="257"/>
      <c r="D13" s="232"/>
      <c r="E13" s="248"/>
      <c r="F13" s="250"/>
      <c r="G13" s="252"/>
      <c r="H13" s="260"/>
      <c r="I13" s="80" t="s">
        <v>99</v>
      </c>
      <c r="J13" s="93">
        <f>F1-2</f>
        <v>10</v>
      </c>
      <c r="K13" s="92"/>
      <c r="L13" s="213"/>
      <c r="M13" s="4" t="s">
        <v>75</v>
      </c>
      <c r="N13" s="221"/>
      <c r="O13" s="222" t="s">
        <v>84</v>
      </c>
      <c r="P13" s="39"/>
      <c r="S13" s="39"/>
    </row>
    <row r="14" spans="2:19" ht="18.75" customHeight="1">
      <c r="B14" s="230" t="s">
        <v>60</v>
      </c>
      <c r="C14" s="279" t="s">
        <v>113</v>
      </c>
      <c r="D14" s="258" t="s">
        <v>26</v>
      </c>
      <c r="E14" s="247" t="str">
        <f>$E$6</f>
        <v>２０２３年</v>
      </c>
      <c r="F14" s="249">
        <f>$F$6</f>
        <v>11</v>
      </c>
      <c r="G14" s="251" t="s">
        <v>96</v>
      </c>
      <c r="H14" s="259" t="s">
        <v>27</v>
      </c>
      <c r="I14" s="253" t="s">
        <v>28</v>
      </c>
      <c r="J14" s="254"/>
      <c r="K14" s="264"/>
      <c r="L14" s="135">
        <v>56800</v>
      </c>
      <c r="M14" s="5" t="s">
        <v>39</v>
      </c>
      <c r="N14" s="195" t="s">
        <v>353</v>
      </c>
      <c r="O14" s="196" t="s">
        <v>84</v>
      </c>
      <c r="P14" s="39"/>
      <c r="S14" s="39"/>
    </row>
    <row r="15" spans="2:19" ht="18.75" customHeight="1">
      <c r="B15" s="230"/>
      <c r="C15" s="266"/>
      <c r="D15" s="267"/>
      <c r="E15" s="235"/>
      <c r="F15" s="237"/>
      <c r="G15" s="239"/>
      <c r="H15" s="268"/>
      <c r="I15" s="272" t="s">
        <v>29</v>
      </c>
      <c r="J15" s="273"/>
      <c r="K15" s="274"/>
      <c r="L15" s="136">
        <v>1900</v>
      </c>
      <c r="M15" s="71" t="s">
        <v>39</v>
      </c>
      <c r="N15" s="179" t="s">
        <v>187</v>
      </c>
      <c r="O15" s="178" t="s">
        <v>84</v>
      </c>
      <c r="P15" s="39"/>
      <c r="S15" s="39"/>
    </row>
    <row r="16" spans="2:19" ht="18.75" customHeight="1">
      <c r="B16" s="230"/>
      <c r="C16" s="257"/>
      <c r="D16" s="232"/>
      <c r="E16" s="248"/>
      <c r="F16" s="250"/>
      <c r="G16" s="252"/>
      <c r="H16" s="260"/>
      <c r="I16" s="80" t="s">
        <v>100</v>
      </c>
      <c r="J16" s="93">
        <f>$J$13</f>
        <v>10</v>
      </c>
      <c r="K16" s="88"/>
      <c r="L16" s="70">
        <v>2285</v>
      </c>
      <c r="M16" s="4" t="s">
        <v>48</v>
      </c>
      <c r="N16" s="53" t="s">
        <v>354</v>
      </c>
      <c r="O16" s="31" t="s">
        <v>84</v>
      </c>
      <c r="P16" s="39"/>
      <c r="S16" s="40"/>
    </row>
    <row r="17" spans="2:19" ht="18.75" customHeight="1">
      <c r="B17" s="230" t="s">
        <v>61</v>
      </c>
      <c r="C17" s="275" t="s">
        <v>114</v>
      </c>
      <c r="D17" s="277" t="s">
        <v>86</v>
      </c>
      <c r="E17" s="247" t="str">
        <f>$E$6</f>
        <v>２０２３年</v>
      </c>
      <c r="F17" s="249">
        <f>$F$6</f>
        <v>11</v>
      </c>
      <c r="G17" s="251" t="s">
        <v>95</v>
      </c>
      <c r="H17" s="259" t="s">
        <v>76</v>
      </c>
      <c r="I17" s="253" t="s">
        <v>77</v>
      </c>
      <c r="J17" s="254"/>
      <c r="K17" s="255"/>
      <c r="L17" s="64">
        <v>145312</v>
      </c>
      <c r="M17" s="5" t="s">
        <v>75</v>
      </c>
      <c r="N17" s="65" t="s">
        <v>355</v>
      </c>
      <c r="O17" s="75" t="s">
        <v>84</v>
      </c>
      <c r="P17" s="39"/>
      <c r="S17" s="39"/>
    </row>
    <row r="18" spans="2:19" ht="18.75" customHeight="1">
      <c r="B18" s="230"/>
      <c r="C18" s="276"/>
      <c r="D18" s="278"/>
      <c r="E18" s="248"/>
      <c r="F18" s="250"/>
      <c r="G18" s="252"/>
      <c r="H18" s="260"/>
      <c r="I18" s="261" t="s">
        <v>78</v>
      </c>
      <c r="J18" s="262"/>
      <c r="K18" s="263"/>
      <c r="L18" s="133">
        <v>144226</v>
      </c>
      <c r="M18" s="4" t="s">
        <v>75</v>
      </c>
      <c r="N18" s="55" t="s">
        <v>259</v>
      </c>
      <c r="O18" s="32" t="s">
        <v>84</v>
      </c>
      <c r="P18" s="39"/>
      <c r="S18" s="39"/>
    </row>
    <row r="19" spans="2:19" ht="18.75" customHeight="1">
      <c r="B19" s="230" t="s">
        <v>62</v>
      </c>
      <c r="C19" s="111" t="s">
        <v>115</v>
      </c>
      <c r="D19" s="258" t="s">
        <v>30</v>
      </c>
      <c r="E19" s="247" t="str">
        <f>$E$6</f>
        <v>２０２３年</v>
      </c>
      <c r="F19" s="249">
        <f>$F$6</f>
        <v>11</v>
      </c>
      <c r="G19" s="251" t="s">
        <v>92</v>
      </c>
      <c r="H19" s="259" t="s">
        <v>31</v>
      </c>
      <c r="I19" s="253" t="s">
        <v>68</v>
      </c>
      <c r="J19" s="254"/>
      <c r="K19" s="264"/>
      <c r="L19" s="137">
        <v>7111</v>
      </c>
      <c r="M19" s="5" t="s">
        <v>39</v>
      </c>
      <c r="N19" s="169" t="s">
        <v>312</v>
      </c>
      <c r="O19" s="75" t="s">
        <v>84</v>
      </c>
      <c r="P19" s="39"/>
      <c r="S19" s="39"/>
    </row>
    <row r="20" spans="2:19" ht="18.75" customHeight="1">
      <c r="B20" s="230"/>
      <c r="C20" s="111" t="s">
        <v>116</v>
      </c>
      <c r="D20" s="232"/>
      <c r="E20" s="248"/>
      <c r="F20" s="250"/>
      <c r="G20" s="252"/>
      <c r="H20" s="260"/>
      <c r="I20" s="261" t="s">
        <v>82</v>
      </c>
      <c r="J20" s="262"/>
      <c r="K20" s="265"/>
      <c r="L20" s="130">
        <v>4887</v>
      </c>
      <c r="M20" s="4" t="s">
        <v>39</v>
      </c>
      <c r="N20" s="174" t="s">
        <v>199</v>
      </c>
      <c r="O20" s="31" t="s">
        <v>84</v>
      </c>
      <c r="P20" s="39"/>
      <c r="S20" s="39"/>
    </row>
    <row r="21" spans="2:19" ht="18.75" customHeight="1" hidden="1">
      <c r="B21" s="230" t="s">
        <v>63</v>
      </c>
      <c r="C21" s="256" t="s">
        <v>117</v>
      </c>
      <c r="D21" s="258" t="s">
        <v>53</v>
      </c>
      <c r="E21" s="247" t="s">
        <v>142</v>
      </c>
      <c r="F21" s="249">
        <v>10</v>
      </c>
      <c r="G21" s="251" t="s">
        <v>97</v>
      </c>
      <c r="H21" s="259" t="s">
        <v>54</v>
      </c>
      <c r="I21" s="269" t="s">
        <v>55</v>
      </c>
      <c r="J21" s="23" t="s">
        <v>106</v>
      </c>
      <c r="K21" s="24" t="s">
        <v>57</v>
      </c>
      <c r="L21" s="185">
        <v>647968</v>
      </c>
      <c r="M21" s="204" t="s">
        <v>83</v>
      </c>
      <c r="N21" s="208" t="s">
        <v>143</v>
      </c>
      <c r="O21" s="75" t="s">
        <v>84</v>
      </c>
      <c r="P21" s="39"/>
      <c r="S21" s="39"/>
    </row>
    <row r="22" spans="2:19" ht="18.75" customHeight="1" hidden="1">
      <c r="B22" s="230"/>
      <c r="C22" s="266"/>
      <c r="D22" s="267"/>
      <c r="E22" s="235"/>
      <c r="F22" s="237"/>
      <c r="G22" s="239"/>
      <c r="H22" s="268"/>
      <c r="I22" s="270"/>
      <c r="J22" s="25" t="s">
        <v>144</v>
      </c>
      <c r="K22" s="26" t="s">
        <v>91</v>
      </c>
      <c r="L22" s="187">
        <v>338327</v>
      </c>
      <c r="M22" s="205" t="s">
        <v>83</v>
      </c>
      <c r="N22" s="209" t="s">
        <v>145</v>
      </c>
      <c r="O22" s="79" t="s">
        <v>84</v>
      </c>
      <c r="P22" s="39"/>
      <c r="S22" s="39"/>
    </row>
    <row r="23" spans="2:19" ht="18.75" customHeight="1" hidden="1">
      <c r="B23" s="230"/>
      <c r="C23" s="266"/>
      <c r="D23" s="267"/>
      <c r="E23" s="235"/>
      <c r="F23" s="237"/>
      <c r="G23" s="239"/>
      <c r="H23" s="268"/>
      <c r="I23" s="270"/>
      <c r="J23" s="27"/>
      <c r="K23" s="26" t="s">
        <v>56</v>
      </c>
      <c r="L23" s="187">
        <v>367044</v>
      </c>
      <c r="M23" s="205" t="s">
        <v>83</v>
      </c>
      <c r="N23" s="209" t="s">
        <v>146</v>
      </c>
      <c r="O23" s="79" t="s">
        <v>84</v>
      </c>
      <c r="P23" s="39"/>
      <c r="S23" s="100"/>
    </row>
    <row r="24" spans="2:19" ht="18.75" customHeight="1" hidden="1">
      <c r="B24" s="230"/>
      <c r="C24" s="257"/>
      <c r="D24" s="232"/>
      <c r="E24" s="248"/>
      <c r="F24" s="250"/>
      <c r="G24" s="252"/>
      <c r="H24" s="260"/>
      <c r="I24" s="271"/>
      <c r="J24" s="28"/>
      <c r="K24" s="29" t="s">
        <v>58</v>
      </c>
      <c r="L24" s="186">
        <v>705371</v>
      </c>
      <c r="M24" s="203" t="s">
        <v>83</v>
      </c>
      <c r="N24" s="207" t="s">
        <v>147</v>
      </c>
      <c r="O24" s="31" t="s">
        <v>84</v>
      </c>
      <c r="P24" s="39"/>
      <c r="S24" s="39"/>
    </row>
    <row r="25" spans="2:19" ht="18.75" customHeight="1">
      <c r="B25" s="230" t="s">
        <v>69</v>
      </c>
      <c r="C25" s="256" t="s">
        <v>69</v>
      </c>
      <c r="D25" s="258" t="s">
        <v>70</v>
      </c>
      <c r="E25" s="247" t="str">
        <f>$E$6</f>
        <v>２０２３年</v>
      </c>
      <c r="F25" s="249">
        <f>$F$6</f>
        <v>11</v>
      </c>
      <c r="G25" s="251" t="s">
        <v>92</v>
      </c>
      <c r="H25" s="43"/>
      <c r="I25" s="44" t="s">
        <v>71</v>
      </c>
      <c r="J25" s="45"/>
      <c r="K25" s="46"/>
      <c r="L25" s="129">
        <v>468651</v>
      </c>
      <c r="M25" s="5" t="s">
        <v>75</v>
      </c>
      <c r="N25" s="65" t="s">
        <v>356</v>
      </c>
      <c r="O25" s="168" t="s">
        <v>84</v>
      </c>
      <c r="P25" s="40"/>
      <c r="S25" s="40"/>
    </row>
    <row r="26" spans="2:19" ht="18.75" customHeight="1">
      <c r="B26" s="230"/>
      <c r="C26" s="266"/>
      <c r="D26" s="267"/>
      <c r="E26" s="235"/>
      <c r="F26" s="237"/>
      <c r="G26" s="239"/>
      <c r="H26" s="43" t="s">
        <v>74</v>
      </c>
      <c r="I26" s="47" t="s">
        <v>72</v>
      </c>
      <c r="J26" s="48"/>
      <c r="K26" s="49"/>
      <c r="L26" s="138">
        <v>329369</v>
      </c>
      <c r="M26" s="71" t="s">
        <v>75</v>
      </c>
      <c r="N26" s="72" t="s">
        <v>357</v>
      </c>
      <c r="O26" s="194" t="s">
        <v>84</v>
      </c>
      <c r="P26" s="39"/>
      <c r="S26" s="39"/>
    </row>
    <row r="27" spans="2:19" ht="18.75" customHeight="1">
      <c r="B27" s="230"/>
      <c r="C27" s="257"/>
      <c r="D27" s="232"/>
      <c r="E27" s="248"/>
      <c r="F27" s="250"/>
      <c r="G27" s="252"/>
      <c r="H27" s="43"/>
      <c r="I27" s="50" t="s">
        <v>73</v>
      </c>
      <c r="J27" s="51"/>
      <c r="K27" s="52"/>
      <c r="L27" s="130">
        <v>185746</v>
      </c>
      <c r="M27" s="4" t="s">
        <v>75</v>
      </c>
      <c r="N27" s="68" t="s">
        <v>275</v>
      </c>
      <c r="O27" s="177" t="s">
        <v>84</v>
      </c>
      <c r="P27" s="39"/>
      <c r="S27" s="131"/>
    </row>
    <row r="28" spans="2:16" ht="18.75" customHeight="1">
      <c r="B28" s="230" t="s">
        <v>4</v>
      </c>
      <c r="C28" s="244" t="s">
        <v>120</v>
      </c>
      <c r="D28" s="258" t="s">
        <v>32</v>
      </c>
      <c r="E28" s="247" t="str">
        <f>$E$6</f>
        <v>２０２３年</v>
      </c>
      <c r="F28" s="249">
        <f>$F$6</f>
        <v>11</v>
      </c>
      <c r="G28" s="251" t="s">
        <v>95</v>
      </c>
      <c r="H28" s="259" t="s">
        <v>9</v>
      </c>
      <c r="I28" s="253" t="s">
        <v>8</v>
      </c>
      <c r="J28" s="254"/>
      <c r="K28" s="264"/>
      <c r="L28" s="64">
        <v>47661</v>
      </c>
      <c r="M28" s="5" t="s">
        <v>75</v>
      </c>
      <c r="N28" s="65" t="s">
        <v>358</v>
      </c>
      <c r="O28" s="75" t="s">
        <v>84</v>
      </c>
      <c r="P28" s="39"/>
    </row>
    <row r="29" spans="2:16" ht="18.75" customHeight="1">
      <c r="B29" s="230"/>
      <c r="C29" s="246"/>
      <c r="D29" s="232"/>
      <c r="E29" s="248"/>
      <c r="F29" s="250"/>
      <c r="G29" s="252"/>
      <c r="H29" s="260"/>
      <c r="I29" s="261" t="s">
        <v>33</v>
      </c>
      <c r="J29" s="262"/>
      <c r="K29" s="265"/>
      <c r="L29" s="134">
        <v>109307</v>
      </c>
      <c r="M29" s="4" t="s">
        <v>75</v>
      </c>
      <c r="N29" s="67" t="s">
        <v>238</v>
      </c>
      <c r="O29" s="77" t="s">
        <v>84</v>
      </c>
      <c r="P29" s="39"/>
    </row>
    <row r="30" spans="2:16" ht="18.75" customHeight="1">
      <c r="B30" s="230" t="s">
        <v>65</v>
      </c>
      <c r="C30" s="256" t="s">
        <v>157</v>
      </c>
      <c r="D30" s="258" t="s">
        <v>46</v>
      </c>
      <c r="E30" s="247" t="str">
        <f>$E$6</f>
        <v>２０２３年</v>
      </c>
      <c r="F30" s="249">
        <f>$F$6</f>
        <v>11</v>
      </c>
      <c r="G30" s="251" t="s">
        <v>98</v>
      </c>
      <c r="H30" s="259" t="s">
        <v>10</v>
      </c>
      <c r="I30" s="253" t="s">
        <v>81</v>
      </c>
      <c r="J30" s="254"/>
      <c r="K30" s="255"/>
      <c r="L30" s="137">
        <v>4145</v>
      </c>
      <c r="M30" s="5" t="s">
        <v>39</v>
      </c>
      <c r="N30" s="65" t="s">
        <v>223</v>
      </c>
      <c r="O30" s="75" t="s">
        <v>84</v>
      </c>
      <c r="P30" s="39"/>
    </row>
    <row r="31" spans="2:16" ht="18.75" customHeight="1">
      <c r="B31" s="230"/>
      <c r="C31" s="266"/>
      <c r="D31" s="267"/>
      <c r="E31" s="235"/>
      <c r="F31" s="237"/>
      <c r="G31" s="239"/>
      <c r="H31" s="268"/>
      <c r="I31" s="7" t="s">
        <v>34</v>
      </c>
      <c r="J31" s="58"/>
      <c r="K31" s="9" t="s">
        <v>51</v>
      </c>
      <c r="L31" s="138">
        <v>3649</v>
      </c>
      <c r="M31" s="71" t="s">
        <v>39</v>
      </c>
      <c r="N31" s="72" t="s">
        <v>227</v>
      </c>
      <c r="O31" s="79" t="s">
        <v>84</v>
      </c>
      <c r="P31" s="39"/>
    </row>
    <row r="32" spans="2:16" ht="18.75" customHeight="1">
      <c r="B32" s="230"/>
      <c r="C32" s="266"/>
      <c r="D32" s="267"/>
      <c r="E32" s="235"/>
      <c r="F32" s="237">
        <f>$F$1-1</f>
        <v>11</v>
      </c>
      <c r="G32" s="239"/>
      <c r="H32" s="268"/>
      <c r="I32" s="56"/>
      <c r="J32" s="57"/>
      <c r="K32" s="18" t="s">
        <v>49</v>
      </c>
      <c r="L32" s="139">
        <v>3113</v>
      </c>
      <c r="M32" s="69" t="s">
        <v>39</v>
      </c>
      <c r="N32" s="72" t="s">
        <v>359</v>
      </c>
      <c r="O32" s="78" t="s">
        <v>127</v>
      </c>
      <c r="P32" s="39"/>
    </row>
    <row r="33" spans="2:16" ht="18.75" customHeight="1">
      <c r="B33" s="230"/>
      <c r="C33" s="257"/>
      <c r="D33" s="232"/>
      <c r="E33" s="248"/>
      <c r="F33" s="250"/>
      <c r="G33" s="252"/>
      <c r="H33" s="260"/>
      <c r="I33" s="6"/>
      <c r="J33" s="20"/>
      <c r="K33" s="19" t="s">
        <v>50</v>
      </c>
      <c r="L33" s="70">
        <v>536</v>
      </c>
      <c r="M33" s="4" t="s">
        <v>39</v>
      </c>
      <c r="N33" s="53" t="s">
        <v>139</v>
      </c>
      <c r="O33" s="31" t="s">
        <v>84</v>
      </c>
      <c r="P33" s="39"/>
    </row>
    <row r="34" spans="2:17" ht="18.75" customHeight="1">
      <c r="B34" s="230" t="s">
        <v>64</v>
      </c>
      <c r="C34" s="256" t="s">
        <v>64</v>
      </c>
      <c r="D34" s="258" t="s">
        <v>35</v>
      </c>
      <c r="E34" s="247" t="str">
        <f>$E$6</f>
        <v>２０２３年</v>
      </c>
      <c r="F34" s="249">
        <f>$F$6</f>
        <v>11</v>
      </c>
      <c r="G34" s="251" t="s">
        <v>95</v>
      </c>
      <c r="H34" s="259" t="s">
        <v>11</v>
      </c>
      <c r="I34" s="253" t="s">
        <v>36</v>
      </c>
      <c r="J34" s="254"/>
      <c r="K34" s="255"/>
      <c r="L34" s="140" t="s">
        <v>360</v>
      </c>
      <c r="M34" s="5" t="s">
        <v>40</v>
      </c>
      <c r="N34" s="65" t="s">
        <v>362</v>
      </c>
      <c r="O34" s="75" t="s">
        <v>84</v>
      </c>
      <c r="P34" s="100"/>
      <c r="Q34" s="42"/>
    </row>
    <row r="35" spans="2:17" ht="18.75" customHeight="1">
      <c r="B35" s="230"/>
      <c r="C35" s="257"/>
      <c r="D35" s="232"/>
      <c r="E35" s="248"/>
      <c r="F35" s="250"/>
      <c r="G35" s="252"/>
      <c r="H35" s="260"/>
      <c r="I35" s="261" t="s">
        <v>52</v>
      </c>
      <c r="J35" s="262"/>
      <c r="K35" s="263"/>
      <c r="L35" s="141" t="s">
        <v>361</v>
      </c>
      <c r="M35" s="66" t="s">
        <v>40</v>
      </c>
      <c r="N35" s="55" t="s">
        <v>201</v>
      </c>
      <c r="O35" s="32" t="s">
        <v>84</v>
      </c>
      <c r="P35" s="39"/>
      <c r="Q35" s="42"/>
    </row>
    <row r="36" spans="2:17" ht="18.75" customHeight="1">
      <c r="B36" s="113" t="s">
        <v>123</v>
      </c>
      <c r="C36" s="108" t="s">
        <v>118</v>
      </c>
      <c r="D36" s="21" t="s">
        <v>15</v>
      </c>
      <c r="E36" s="56" t="str">
        <f>$E$6</f>
        <v>２０２３年</v>
      </c>
      <c r="F36" s="83">
        <f>$F$6</f>
        <v>11</v>
      </c>
      <c r="G36" s="81" t="s">
        <v>95</v>
      </c>
      <c r="H36" s="22" t="s">
        <v>12</v>
      </c>
      <c r="I36" s="241" t="s">
        <v>13</v>
      </c>
      <c r="J36" s="242"/>
      <c r="K36" s="243"/>
      <c r="L36" s="142">
        <v>5023</v>
      </c>
      <c r="M36" s="59" t="s">
        <v>40</v>
      </c>
      <c r="N36" s="127" t="s">
        <v>363</v>
      </c>
      <c r="O36" s="128" t="s">
        <v>84</v>
      </c>
      <c r="P36" s="39"/>
      <c r="Q36" s="42"/>
    </row>
    <row r="37" spans="2:16" ht="18.75" customHeight="1">
      <c r="B37" s="230" t="s">
        <v>88</v>
      </c>
      <c r="C37" s="244" t="s">
        <v>119</v>
      </c>
      <c r="D37" s="233" t="s">
        <v>89</v>
      </c>
      <c r="E37" s="247" t="str">
        <f>$E$6</f>
        <v>２０２３年</v>
      </c>
      <c r="F37" s="249">
        <f>$F$6</f>
        <v>11</v>
      </c>
      <c r="G37" s="251" t="s">
        <v>95</v>
      </c>
      <c r="H37" s="60"/>
      <c r="I37" s="89" t="s">
        <v>101</v>
      </c>
      <c r="J37" s="94">
        <f>$J$13</f>
        <v>10</v>
      </c>
      <c r="K37" s="90"/>
      <c r="L37" s="212"/>
      <c r="M37" s="73" t="s">
        <v>40</v>
      </c>
      <c r="N37" s="219"/>
      <c r="O37" s="223" t="s">
        <v>84</v>
      </c>
      <c r="P37" s="40"/>
    </row>
    <row r="38" spans="2:16" ht="18.75" customHeight="1">
      <c r="B38" s="230"/>
      <c r="C38" s="245"/>
      <c r="D38" s="233"/>
      <c r="E38" s="235"/>
      <c r="F38" s="237"/>
      <c r="G38" s="239"/>
      <c r="H38" s="43" t="s">
        <v>90</v>
      </c>
      <c r="I38" s="47" t="s">
        <v>102</v>
      </c>
      <c r="J38" s="95">
        <f>$J$13+1</f>
        <v>11</v>
      </c>
      <c r="K38" s="91"/>
      <c r="L38" s="214"/>
      <c r="M38" s="71" t="s">
        <v>40</v>
      </c>
      <c r="N38" s="224"/>
      <c r="O38" s="225" t="s">
        <v>84</v>
      </c>
      <c r="P38" s="39"/>
    </row>
    <row r="39" spans="2:16" ht="18.75" customHeight="1">
      <c r="B39" s="230"/>
      <c r="C39" s="246"/>
      <c r="D39" s="233"/>
      <c r="E39" s="248"/>
      <c r="F39" s="250"/>
      <c r="G39" s="252"/>
      <c r="H39" s="182"/>
      <c r="I39" s="50" t="s">
        <v>103</v>
      </c>
      <c r="J39" s="93">
        <f>$J$13+1</f>
        <v>11</v>
      </c>
      <c r="K39" s="183">
        <f>$F$1-2</f>
        <v>10</v>
      </c>
      <c r="L39" s="211"/>
      <c r="M39" s="184" t="s">
        <v>40</v>
      </c>
      <c r="N39" s="217"/>
      <c r="O39" s="226" t="s">
        <v>84</v>
      </c>
      <c r="P39" s="131"/>
    </row>
    <row r="40" spans="2:16" ht="18.75" customHeight="1">
      <c r="B40" s="229" t="s">
        <v>138</v>
      </c>
      <c r="C40" s="111" t="s">
        <v>130</v>
      </c>
      <c r="D40" s="232" t="s">
        <v>131</v>
      </c>
      <c r="E40" s="235" t="str">
        <f>$E$6</f>
        <v>２０２３年</v>
      </c>
      <c r="F40" s="237">
        <f>$F$6</f>
        <v>11</v>
      </c>
      <c r="G40" s="239" t="s">
        <v>95</v>
      </c>
      <c r="H40" s="43"/>
      <c r="I40" s="161" t="s">
        <v>132</v>
      </c>
      <c r="J40" s="162"/>
      <c r="K40" s="163"/>
      <c r="L40" s="164">
        <v>411089</v>
      </c>
      <c r="M40" s="165" t="s">
        <v>133</v>
      </c>
      <c r="N40" s="180" t="s">
        <v>365</v>
      </c>
      <c r="O40" s="181" t="s">
        <v>84</v>
      </c>
      <c r="P40" s="40"/>
    </row>
    <row r="41" spans="2:16" ht="18.75" customHeight="1">
      <c r="B41" s="230"/>
      <c r="C41" s="111" t="s">
        <v>134</v>
      </c>
      <c r="D41" s="233"/>
      <c r="E41" s="235"/>
      <c r="F41" s="237"/>
      <c r="G41" s="239"/>
      <c r="H41" s="43" t="s">
        <v>135</v>
      </c>
      <c r="I41" s="47" t="s">
        <v>136</v>
      </c>
      <c r="J41" s="158"/>
      <c r="K41" s="49"/>
      <c r="L41" s="138">
        <v>399591</v>
      </c>
      <c r="M41" s="71" t="s">
        <v>133</v>
      </c>
      <c r="N41" s="188" t="s">
        <v>366</v>
      </c>
      <c r="O41" s="143" t="s">
        <v>84</v>
      </c>
      <c r="P41" s="39"/>
    </row>
    <row r="42" spans="2:16" ht="18.75" customHeight="1" thickBot="1">
      <c r="B42" s="231"/>
      <c r="C42" s="159"/>
      <c r="D42" s="234"/>
      <c r="E42" s="236"/>
      <c r="F42" s="238"/>
      <c r="G42" s="240"/>
      <c r="H42" s="61"/>
      <c r="I42" s="62" t="s">
        <v>137</v>
      </c>
      <c r="J42" s="96">
        <f>J37</f>
        <v>10</v>
      </c>
      <c r="K42" s="160"/>
      <c r="L42" s="151">
        <v>818358</v>
      </c>
      <c r="M42" s="74" t="s">
        <v>133</v>
      </c>
      <c r="N42" s="115" t="s">
        <v>364</v>
      </c>
      <c r="O42" s="152" t="s">
        <v>84</v>
      </c>
      <c r="P42" s="39"/>
    </row>
    <row r="43" spans="11:16" ht="18.75" customHeight="1" thickBot="1">
      <c r="K43" s="8"/>
      <c r="L43" s="175"/>
      <c r="N43" s="126" t="s">
        <v>107</v>
      </c>
      <c r="O43" s="126"/>
      <c r="P43" s="41"/>
    </row>
    <row r="44" spans="2:16" ht="18.75" customHeight="1">
      <c r="B44" s="30" t="s">
        <v>44</v>
      </c>
      <c r="C44" s="109" t="s">
        <v>121</v>
      </c>
      <c r="D44" s="10" t="s">
        <v>37</v>
      </c>
      <c r="E44" s="84" t="str">
        <f>E6</f>
        <v>２０２３年</v>
      </c>
      <c r="F44" s="97">
        <f>$F$6</f>
        <v>11</v>
      </c>
      <c r="G44" s="85" t="s">
        <v>92</v>
      </c>
      <c r="H44" s="11" t="s">
        <v>80</v>
      </c>
      <c r="I44" s="118" t="s">
        <v>104</v>
      </c>
      <c r="J44" s="119"/>
      <c r="K44" s="120"/>
      <c r="L44" s="144">
        <v>104</v>
      </c>
      <c r="M44" s="12"/>
      <c r="N44" s="156" t="s">
        <v>312</v>
      </c>
      <c r="O44" s="157" t="s">
        <v>84</v>
      </c>
      <c r="P44" s="39"/>
    </row>
    <row r="45" spans="2:16" ht="18" customHeight="1" thickBot="1">
      <c r="B45" s="13"/>
      <c r="C45" s="147" t="s">
        <v>148</v>
      </c>
      <c r="D45" s="14" t="s">
        <v>45</v>
      </c>
      <c r="E45" s="86" t="str">
        <f>E6</f>
        <v>２０２３年</v>
      </c>
      <c r="F45" s="98">
        <f>$F$6</f>
        <v>11</v>
      </c>
      <c r="G45" s="87" t="s">
        <v>92</v>
      </c>
      <c r="H45" s="15" t="s">
        <v>87</v>
      </c>
      <c r="I45" s="121" t="s">
        <v>105</v>
      </c>
      <c r="J45" s="122"/>
      <c r="K45" s="123"/>
      <c r="L45" s="176">
        <v>13819</v>
      </c>
      <c r="M45" s="16" t="s">
        <v>47</v>
      </c>
      <c r="N45" s="115" t="s">
        <v>178</v>
      </c>
      <c r="O45" s="116" t="s">
        <v>84</v>
      </c>
      <c r="P45" s="39"/>
    </row>
    <row r="46" spans="2:13" ht="18.75" customHeight="1">
      <c r="B46" s="124" t="s">
        <v>122</v>
      </c>
      <c r="C46" s="125" t="s">
        <v>140</v>
      </c>
      <c r="D46" s="8"/>
      <c r="E46" s="103"/>
      <c r="F46" s="8"/>
      <c r="G46" s="104"/>
      <c r="H46" s="8"/>
      <c r="L46" s="117"/>
      <c r="M46" s="206"/>
    </row>
    <row r="47" spans="2:12" ht="20.25" customHeight="1">
      <c r="B47" s="145" t="s">
        <v>128</v>
      </c>
      <c r="C47" s="146" t="s">
        <v>129</v>
      </c>
      <c r="E47" s="8"/>
      <c r="F47" s="107"/>
      <c r="G47" s="107"/>
      <c r="H47" s="114"/>
      <c r="J47" s="103"/>
      <c r="L47" s="117"/>
    </row>
    <row r="48" spans="2:12" ht="12">
      <c r="B48" s="101"/>
      <c r="C48" s="101"/>
      <c r="D48" s="101"/>
      <c r="E48" s="8"/>
      <c r="F48" s="8"/>
      <c r="G48" s="104"/>
      <c r="H48" s="8"/>
      <c r="L48" s="117"/>
    </row>
    <row r="49" spans="2:8" ht="12">
      <c r="B49" s="101"/>
      <c r="C49" s="101"/>
      <c r="D49" s="101"/>
      <c r="E49" s="8"/>
      <c r="F49" s="8"/>
      <c r="G49" s="104"/>
      <c r="H49" s="8"/>
    </row>
    <row r="50" spans="5:8" ht="12">
      <c r="E50" s="8"/>
      <c r="F50" s="8"/>
      <c r="G50" s="104"/>
      <c r="H50" s="8"/>
    </row>
    <row r="51" spans="2:9" ht="12">
      <c r="B51" s="101"/>
      <c r="C51" s="101"/>
      <c r="D51" s="101"/>
      <c r="H51" s="101"/>
      <c r="I51" s="101"/>
    </row>
    <row r="52" spans="8:9" ht="12">
      <c r="H52" s="101"/>
      <c r="I52" s="101"/>
    </row>
    <row r="53" spans="2:9" ht="12">
      <c r="B53" s="101"/>
      <c r="C53" s="101"/>
      <c r="D53" s="101"/>
      <c r="E53" s="101"/>
      <c r="F53" s="102"/>
      <c r="G53" s="101"/>
      <c r="H53" s="101"/>
      <c r="I53" s="101"/>
    </row>
    <row r="55" spans="8:9" ht="12">
      <c r="H55" s="101"/>
      <c r="I55" s="101"/>
    </row>
    <row r="56" spans="2:9" ht="12">
      <c r="B56" s="101"/>
      <c r="C56" s="101"/>
      <c r="D56" s="101"/>
      <c r="E56" s="101"/>
      <c r="F56" s="102"/>
      <c r="G56" s="101"/>
      <c r="H56" s="101"/>
      <c r="I56" s="101"/>
    </row>
  </sheetData>
  <sheetProtection/>
  <mergeCells count="121">
    <mergeCell ref="B1:D3"/>
    <mergeCell ref="E1:E3"/>
    <mergeCell ref="F1:F3"/>
    <mergeCell ref="G1:H3"/>
    <mergeCell ref="M1:O1"/>
    <mergeCell ref="M3:O3"/>
    <mergeCell ref="E5:G5"/>
    <mergeCell ref="I5:K5"/>
    <mergeCell ref="L5:M5"/>
    <mergeCell ref="N5:O5"/>
    <mergeCell ref="B6:B7"/>
    <mergeCell ref="C6:C7"/>
    <mergeCell ref="D6:D7"/>
    <mergeCell ref="E6:E7"/>
    <mergeCell ref="F6:F7"/>
    <mergeCell ref="G6:G7"/>
    <mergeCell ref="H6:H7"/>
    <mergeCell ref="I6:K6"/>
    <mergeCell ref="I7:K7"/>
    <mergeCell ref="B8:B9"/>
    <mergeCell ref="C8:C9"/>
    <mergeCell ref="D8:D9"/>
    <mergeCell ref="E8:E9"/>
    <mergeCell ref="F8:F9"/>
    <mergeCell ref="G8:G9"/>
    <mergeCell ref="H8:H9"/>
    <mergeCell ref="I8:K8"/>
    <mergeCell ref="I9:K9"/>
    <mergeCell ref="B10:B11"/>
    <mergeCell ref="C10:C11"/>
    <mergeCell ref="D10:D11"/>
    <mergeCell ref="E10:E11"/>
    <mergeCell ref="F10:F11"/>
    <mergeCell ref="G10:G11"/>
    <mergeCell ref="H10:H11"/>
    <mergeCell ref="B12:B13"/>
    <mergeCell ref="C12:C13"/>
    <mergeCell ref="D12:D13"/>
    <mergeCell ref="E12:E13"/>
    <mergeCell ref="F12:F13"/>
    <mergeCell ref="G12:G13"/>
    <mergeCell ref="H12:H13"/>
    <mergeCell ref="I12:K12"/>
    <mergeCell ref="B14:B16"/>
    <mergeCell ref="C14:C16"/>
    <mergeCell ref="D14:D16"/>
    <mergeCell ref="E14:E16"/>
    <mergeCell ref="F14:F16"/>
    <mergeCell ref="G14:G16"/>
    <mergeCell ref="H14:H16"/>
    <mergeCell ref="I14:K14"/>
    <mergeCell ref="I15:K15"/>
    <mergeCell ref="B17:B18"/>
    <mergeCell ref="C17:C18"/>
    <mergeCell ref="D17:D18"/>
    <mergeCell ref="E17:E18"/>
    <mergeCell ref="F17:F18"/>
    <mergeCell ref="G17:G18"/>
    <mergeCell ref="H17:H18"/>
    <mergeCell ref="I17:K17"/>
    <mergeCell ref="I18:K18"/>
    <mergeCell ref="B19:B20"/>
    <mergeCell ref="D19:D20"/>
    <mergeCell ref="E19:E20"/>
    <mergeCell ref="F19:F20"/>
    <mergeCell ref="G19:G20"/>
    <mergeCell ref="H19:H20"/>
    <mergeCell ref="I19:K19"/>
    <mergeCell ref="I20:K20"/>
    <mergeCell ref="B21:B24"/>
    <mergeCell ref="C21:C24"/>
    <mergeCell ref="D21:D24"/>
    <mergeCell ref="E21:E24"/>
    <mergeCell ref="F21:F24"/>
    <mergeCell ref="G21:G24"/>
    <mergeCell ref="H21:H24"/>
    <mergeCell ref="I21:I24"/>
    <mergeCell ref="B25:B27"/>
    <mergeCell ref="C25:C27"/>
    <mergeCell ref="D25:D27"/>
    <mergeCell ref="E25:E27"/>
    <mergeCell ref="F25:F27"/>
    <mergeCell ref="G25:G27"/>
    <mergeCell ref="G30:G33"/>
    <mergeCell ref="H30:H33"/>
    <mergeCell ref="B28:B29"/>
    <mergeCell ref="C28:C29"/>
    <mergeCell ref="D28:D29"/>
    <mergeCell ref="E28:E29"/>
    <mergeCell ref="F28:F29"/>
    <mergeCell ref="G28:G29"/>
    <mergeCell ref="I34:K34"/>
    <mergeCell ref="I35:K35"/>
    <mergeCell ref="H28:H29"/>
    <mergeCell ref="I28:K28"/>
    <mergeCell ref="I29:K29"/>
    <mergeCell ref="B30:B33"/>
    <mergeCell ref="C30:C33"/>
    <mergeCell ref="D30:D33"/>
    <mergeCell ref="E30:E33"/>
    <mergeCell ref="F30:F33"/>
    <mergeCell ref="F37:F39"/>
    <mergeCell ref="G37:G39"/>
    <mergeCell ref="I30:K30"/>
    <mergeCell ref="B34:B35"/>
    <mergeCell ref="C34:C35"/>
    <mergeCell ref="D34:D35"/>
    <mergeCell ref="E34:E35"/>
    <mergeCell ref="F34:F35"/>
    <mergeCell ref="G34:G35"/>
    <mergeCell ref="H34:H35"/>
    <mergeCell ref="B40:B42"/>
    <mergeCell ref="D40:D42"/>
    <mergeCell ref="E40:E42"/>
    <mergeCell ref="F40:F42"/>
    <mergeCell ref="G40:G42"/>
    <mergeCell ref="I36:K36"/>
    <mergeCell ref="B37:B39"/>
    <mergeCell ref="C37:C39"/>
    <mergeCell ref="D37:D39"/>
    <mergeCell ref="E37:E39"/>
  </mergeCells>
  <hyperlinks>
    <hyperlink ref="C6:C7" r:id="rId1" display="石 油 連 盟"/>
    <hyperlink ref="C8:C9" r:id="rId2" display="需給統計　月例需給データ"/>
    <hyperlink ref="C12:C13" r:id="rId3" display="http://copper-brass.gr.jp/databases/statistics"/>
    <hyperlink ref="C14:C16" r:id="rId4" display="（一社）日本電線工業会"/>
    <hyperlink ref="C34:C35" r:id="rId5" display="（一社） 日 本 貿 易 会"/>
    <hyperlink ref="C21" r:id="rId6" display="（一社）日本機械工業連合会"/>
    <hyperlink ref="C36" r:id="rId7" display="日本百貨店協会"/>
    <hyperlink ref="C25:C27" r:id="rId8" display="日本化学工業協会"/>
    <hyperlink ref="C17:C18" r:id="rId9" display="（一社）日本アルミニウム協会"/>
    <hyperlink ref="C30:C33" r:id="rId10" display="（一社） セ メ ン ト 協 会"/>
    <hyperlink ref="C28:C29" r:id="rId11" display="https://www.jcfa.gr.jp/"/>
    <hyperlink ref="C37:C39" r:id="rId12" display="https://www.jeita.or.jp/japanese/stat/electronic/2022/index.htm"/>
    <hyperlink ref="C19" r:id="rId13" display="・鉄鋼需給の動き"/>
    <hyperlink ref="C20" r:id="rId14" display="・統計情報　最新月統計"/>
    <hyperlink ref="B44" r:id="rId15" display="経済産業省"/>
    <hyperlink ref="C44" r:id="rId16" display="鉱工業指数　生産・出荷・在庫動向"/>
    <hyperlink ref="C47" r:id="rId17" display="速報"/>
    <hyperlink ref="C45" r:id="rId18" display="商業動態統計速報"/>
    <hyperlink ref="C41" r:id="rId19" display="データーベース"/>
    <hyperlink ref="C40" r:id="rId20" display="統計月報"/>
    <hyperlink ref="C46" r:id="rId21" display="小売業販売額の基調判断（5月分速報）"/>
    <hyperlink ref="C10:C11" r:id="rId22" display="https://j-mining-pf.jp/market_report/"/>
  </hyperlinks>
  <printOptions/>
  <pageMargins left="0.25" right="0.25" top="0.75" bottom="0.5" header="0.3" footer="0.3"/>
  <pageSetup fitToHeight="0" fitToWidth="1" horizontalDpi="600" verticalDpi="600" orientation="landscape" paperSize="9" scale="70" r:id="rId2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B1:S56"/>
  <sheetViews>
    <sheetView showGridLines="0" zoomScale="80" zoomScaleNormal="80" zoomScalePageLayoutView="0" workbookViewId="0" topLeftCell="A1">
      <selection activeCell="J40" sqref="J40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33.625" style="1" bestFit="1" customWidth="1"/>
    <col min="4" max="4" width="11.75390625" style="1" customWidth="1"/>
    <col min="5" max="5" width="9.625" style="1" customWidth="1"/>
    <col min="6" max="6" width="4.625" style="82" bestFit="1" customWidth="1"/>
    <col min="7" max="7" width="10.00390625" style="1" customWidth="1"/>
    <col min="8" max="8" width="28.50390625" style="1" bestFit="1" customWidth="1"/>
    <col min="9" max="9" width="14.125" style="1" customWidth="1"/>
    <col min="10" max="10" width="6.375" style="1" customWidth="1"/>
    <col min="11" max="11" width="10.00390625" style="1" bestFit="1" customWidth="1"/>
    <col min="12" max="12" width="11.875" style="1" customWidth="1"/>
    <col min="13" max="13" width="6.125" style="2" customWidth="1"/>
    <col min="14" max="14" width="9.25390625" style="17" customWidth="1"/>
    <col min="15" max="15" width="3.375" style="2" customWidth="1"/>
    <col min="16" max="16" width="3.375" style="37" customWidth="1"/>
    <col min="17" max="17" width="3.50390625" style="1" bestFit="1" customWidth="1"/>
    <col min="18" max="16384" width="9.00390625" style="1" customWidth="1"/>
  </cols>
  <sheetData>
    <row r="1" spans="2:18" ht="15" customHeight="1">
      <c r="B1" s="298" t="s">
        <v>93</v>
      </c>
      <c r="C1" s="298"/>
      <c r="D1" s="298"/>
      <c r="E1" s="299" t="s">
        <v>162</v>
      </c>
      <c r="F1" s="300">
        <v>11</v>
      </c>
      <c r="G1" s="301" t="s">
        <v>94</v>
      </c>
      <c r="H1" s="301"/>
      <c r="I1" s="110"/>
      <c r="L1" s="36"/>
      <c r="M1" s="302" t="s">
        <v>66</v>
      </c>
      <c r="N1" s="303"/>
      <c r="O1" s="303"/>
      <c r="P1" s="8">
        <v>13</v>
      </c>
      <c r="R1" s="99">
        <v>14</v>
      </c>
    </row>
    <row r="2" spans="2:16" ht="7.5" customHeight="1">
      <c r="B2" s="298"/>
      <c r="C2" s="298"/>
      <c r="D2" s="298"/>
      <c r="E2" s="299"/>
      <c r="F2" s="300"/>
      <c r="G2" s="301"/>
      <c r="H2" s="301"/>
      <c r="M2" s="17"/>
      <c r="N2" s="2"/>
      <c r="O2" s="42"/>
      <c r="P2" s="189"/>
    </row>
    <row r="3" spans="2:16" ht="17.25" customHeight="1">
      <c r="B3" s="298"/>
      <c r="C3" s="298"/>
      <c r="D3" s="298"/>
      <c r="E3" s="299"/>
      <c r="F3" s="300"/>
      <c r="G3" s="301"/>
      <c r="H3" s="301"/>
      <c r="L3" s="35"/>
      <c r="M3" s="302" t="s">
        <v>67</v>
      </c>
      <c r="N3" s="303"/>
      <c r="O3" s="303"/>
      <c r="P3" s="8">
        <v>23</v>
      </c>
    </row>
    <row r="4" spans="6:16" ht="6.75" customHeight="1" thickBot="1">
      <c r="F4" s="173"/>
      <c r="P4" s="8"/>
    </row>
    <row r="5" spans="2:19" s="3" customFormat="1" ht="24" customHeight="1" thickBot="1">
      <c r="B5" s="112" t="s">
        <v>16</v>
      </c>
      <c r="C5" s="106" t="s">
        <v>108</v>
      </c>
      <c r="D5" s="63" t="s">
        <v>17</v>
      </c>
      <c r="E5" s="285" t="s">
        <v>41</v>
      </c>
      <c r="F5" s="286"/>
      <c r="G5" s="287"/>
      <c r="H5" s="63" t="s">
        <v>42</v>
      </c>
      <c r="I5" s="285" t="s">
        <v>18</v>
      </c>
      <c r="J5" s="286"/>
      <c r="K5" s="288"/>
      <c r="L5" s="285" t="s">
        <v>43</v>
      </c>
      <c r="M5" s="289"/>
      <c r="N5" s="285" t="s">
        <v>85</v>
      </c>
      <c r="O5" s="290"/>
      <c r="P5" s="38"/>
      <c r="Q5" s="1"/>
      <c r="S5" s="40"/>
    </row>
    <row r="6" spans="2:19" ht="18.75" customHeight="1">
      <c r="B6" s="291" t="s">
        <v>0</v>
      </c>
      <c r="C6" s="292" t="s">
        <v>109</v>
      </c>
      <c r="D6" s="293" t="s">
        <v>19</v>
      </c>
      <c r="E6" s="295" t="s">
        <v>164</v>
      </c>
      <c r="F6" s="296">
        <f>$F$1-1</f>
        <v>10</v>
      </c>
      <c r="G6" s="297" t="s">
        <v>92</v>
      </c>
      <c r="H6" s="268" t="s">
        <v>5</v>
      </c>
      <c r="I6" s="282" t="s">
        <v>20</v>
      </c>
      <c r="J6" s="283"/>
      <c r="K6" s="284"/>
      <c r="L6" s="132">
        <v>11718</v>
      </c>
      <c r="M6" s="59" t="s">
        <v>38</v>
      </c>
      <c r="N6" s="190" t="s">
        <v>290</v>
      </c>
      <c r="O6" s="191" t="s">
        <v>84</v>
      </c>
      <c r="P6" s="40"/>
      <c r="S6" s="131"/>
    </row>
    <row r="7" spans="2:19" ht="18.75" customHeight="1">
      <c r="B7" s="230"/>
      <c r="C7" s="257"/>
      <c r="D7" s="294"/>
      <c r="E7" s="235"/>
      <c r="F7" s="237"/>
      <c r="G7" s="239"/>
      <c r="H7" s="260"/>
      <c r="I7" s="261" t="s">
        <v>21</v>
      </c>
      <c r="J7" s="262"/>
      <c r="K7" s="263"/>
      <c r="L7" s="130">
        <v>11628</v>
      </c>
      <c r="M7" s="4" t="s">
        <v>59</v>
      </c>
      <c r="N7" s="53" t="s">
        <v>204</v>
      </c>
      <c r="O7" s="31" t="s">
        <v>84</v>
      </c>
      <c r="P7" s="131"/>
      <c r="S7" s="40"/>
    </row>
    <row r="8" spans="2:19" ht="18.75" customHeight="1">
      <c r="B8" s="230" t="s">
        <v>1</v>
      </c>
      <c r="C8" s="256" t="s">
        <v>110</v>
      </c>
      <c r="D8" s="258" t="s">
        <v>14</v>
      </c>
      <c r="E8" s="247" t="str">
        <f>$E$6</f>
        <v>２０２３年</v>
      </c>
      <c r="F8" s="249">
        <f>$F$6</f>
        <v>10</v>
      </c>
      <c r="G8" s="251" t="s">
        <v>92</v>
      </c>
      <c r="H8" s="259" t="s">
        <v>6</v>
      </c>
      <c r="I8" s="253" t="s">
        <v>22</v>
      </c>
      <c r="J8" s="254"/>
      <c r="K8" s="264"/>
      <c r="L8" s="64">
        <v>10640</v>
      </c>
      <c r="M8" s="5" t="s">
        <v>39</v>
      </c>
      <c r="N8" s="170" t="s">
        <v>333</v>
      </c>
      <c r="O8" s="168" t="s">
        <v>84</v>
      </c>
      <c r="P8" s="40"/>
      <c r="S8" s="40"/>
    </row>
    <row r="9" spans="2:19" ht="18.75" customHeight="1">
      <c r="B9" s="230"/>
      <c r="C9" s="257"/>
      <c r="D9" s="232"/>
      <c r="E9" s="248"/>
      <c r="F9" s="250"/>
      <c r="G9" s="252"/>
      <c r="H9" s="260"/>
      <c r="I9" s="261" t="s">
        <v>23</v>
      </c>
      <c r="J9" s="262"/>
      <c r="K9" s="265"/>
      <c r="L9" s="133">
        <v>10660</v>
      </c>
      <c r="M9" s="66" t="s">
        <v>39</v>
      </c>
      <c r="N9" s="171" t="s">
        <v>171</v>
      </c>
      <c r="O9" s="172" t="s">
        <v>84</v>
      </c>
      <c r="P9" s="40"/>
      <c r="S9" s="40"/>
    </row>
    <row r="10" spans="2:19" ht="18.75" customHeight="1">
      <c r="B10" s="230" t="s">
        <v>2</v>
      </c>
      <c r="C10" s="280" t="s">
        <v>111</v>
      </c>
      <c r="D10" s="258" t="s">
        <v>24</v>
      </c>
      <c r="E10" s="247" t="str">
        <f>$E$6</f>
        <v>２０２３年</v>
      </c>
      <c r="F10" s="249">
        <f>$F$6</f>
        <v>10</v>
      </c>
      <c r="G10" s="251" t="s">
        <v>95</v>
      </c>
      <c r="H10" s="281" t="s">
        <v>124</v>
      </c>
      <c r="I10" s="148" t="s">
        <v>125</v>
      </c>
      <c r="J10" s="149"/>
      <c r="K10" s="153"/>
      <c r="L10" s="129">
        <v>121912</v>
      </c>
      <c r="M10" s="5" t="s">
        <v>75</v>
      </c>
      <c r="N10" s="166" t="s">
        <v>334</v>
      </c>
      <c r="O10" s="167" t="s">
        <v>84</v>
      </c>
      <c r="P10" s="131"/>
      <c r="S10" s="39"/>
    </row>
    <row r="11" spans="2:19" ht="18.75" customHeight="1">
      <c r="B11" s="230"/>
      <c r="C11" s="280"/>
      <c r="D11" s="232"/>
      <c r="E11" s="248"/>
      <c r="F11" s="250"/>
      <c r="G11" s="252"/>
      <c r="H11" s="260"/>
      <c r="I11" s="80" t="s">
        <v>126</v>
      </c>
      <c r="J11" s="150"/>
      <c r="K11" s="154"/>
      <c r="L11" s="130">
        <v>136474</v>
      </c>
      <c r="M11" s="4" t="s">
        <v>75</v>
      </c>
      <c r="N11" s="68" t="s">
        <v>210</v>
      </c>
      <c r="O11" s="33" t="s">
        <v>84</v>
      </c>
      <c r="P11" s="131"/>
      <c r="S11" s="39"/>
    </row>
    <row r="12" spans="2:19" ht="18.75" customHeight="1">
      <c r="B12" s="230" t="s">
        <v>3</v>
      </c>
      <c r="C12" s="279" t="s">
        <v>112</v>
      </c>
      <c r="D12" s="258" t="s">
        <v>25</v>
      </c>
      <c r="E12" s="247" t="str">
        <f>$E$6</f>
        <v>２０２３年</v>
      </c>
      <c r="F12" s="249">
        <f>$F$6</f>
        <v>10</v>
      </c>
      <c r="G12" s="251" t="s">
        <v>92</v>
      </c>
      <c r="H12" s="259" t="s">
        <v>7</v>
      </c>
      <c r="I12" s="253" t="s">
        <v>79</v>
      </c>
      <c r="J12" s="254"/>
      <c r="K12" s="255"/>
      <c r="L12" s="129">
        <v>55580</v>
      </c>
      <c r="M12" s="5" t="s">
        <v>75</v>
      </c>
      <c r="N12" s="65" t="s">
        <v>177</v>
      </c>
      <c r="O12" s="75" t="s">
        <v>84</v>
      </c>
      <c r="P12" s="40"/>
      <c r="S12" s="39"/>
    </row>
    <row r="13" spans="2:19" ht="18.75" customHeight="1">
      <c r="B13" s="230"/>
      <c r="C13" s="257"/>
      <c r="D13" s="232"/>
      <c r="E13" s="248"/>
      <c r="F13" s="250"/>
      <c r="G13" s="252"/>
      <c r="H13" s="260"/>
      <c r="I13" s="80" t="s">
        <v>99</v>
      </c>
      <c r="J13" s="93">
        <f>F1-2</f>
        <v>9</v>
      </c>
      <c r="K13" s="92"/>
      <c r="L13" s="134">
        <v>52660</v>
      </c>
      <c r="M13" s="4" t="s">
        <v>75</v>
      </c>
      <c r="N13" s="55" t="s">
        <v>341</v>
      </c>
      <c r="O13" s="32" t="s">
        <v>84</v>
      </c>
      <c r="P13" s="39"/>
      <c r="S13" s="39"/>
    </row>
    <row r="14" spans="2:19" ht="18.75" customHeight="1">
      <c r="B14" s="230" t="s">
        <v>60</v>
      </c>
      <c r="C14" s="279" t="s">
        <v>113</v>
      </c>
      <c r="D14" s="258" t="s">
        <v>26</v>
      </c>
      <c r="E14" s="247" t="str">
        <f>$E$6</f>
        <v>２０２３年</v>
      </c>
      <c r="F14" s="249">
        <f>$F$6</f>
        <v>10</v>
      </c>
      <c r="G14" s="251" t="s">
        <v>96</v>
      </c>
      <c r="H14" s="259" t="s">
        <v>27</v>
      </c>
      <c r="I14" s="253" t="s">
        <v>28</v>
      </c>
      <c r="J14" s="254"/>
      <c r="K14" s="264"/>
      <c r="L14" s="135">
        <v>55200</v>
      </c>
      <c r="M14" s="5" t="s">
        <v>39</v>
      </c>
      <c r="N14" s="195" t="s">
        <v>158</v>
      </c>
      <c r="O14" s="196" t="s">
        <v>84</v>
      </c>
      <c r="P14" s="39"/>
      <c r="S14" s="39"/>
    </row>
    <row r="15" spans="2:19" ht="18.75" customHeight="1">
      <c r="B15" s="230"/>
      <c r="C15" s="266"/>
      <c r="D15" s="267"/>
      <c r="E15" s="235"/>
      <c r="F15" s="237"/>
      <c r="G15" s="239"/>
      <c r="H15" s="268"/>
      <c r="I15" s="272" t="s">
        <v>29</v>
      </c>
      <c r="J15" s="273"/>
      <c r="K15" s="274"/>
      <c r="L15" s="136">
        <v>2100</v>
      </c>
      <c r="M15" s="71" t="s">
        <v>39</v>
      </c>
      <c r="N15" s="179" t="s">
        <v>335</v>
      </c>
      <c r="O15" s="178" t="s">
        <v>84</v>
      </c>
      <c r="P15" s="39"/>
      <c r="S15" s="39"/>
    </row>
    <row r="16" spans="2:19" ht="18.75" customHeight="1">
      <c r="B16" s="230"/>
      <c r="C16" s="257"/>
      <c r="D16" s="232"/>
      <c r="E16" s="248"/>
      <c r="F16" s="250"/>
      <c r="G16" s="252"/>
      <c r="H16" s="260"/>
      <c r="I16" s="80" t="s">
        <v>100</v>
      </c>
      <c r="J16" s="93">
        <f>$J$13</f>
        <v>9</v>
      </c>
      <c r="K16" s="88"/>
      <c r="L16" s="70">
        <v>2427</v>
      </c>
      <c r="M16" s="4" t="s">
        <v>48</v>
      </c>
      <c r="N16" s="53" t="s">
        <v>336</v>
      </c>
      <c r="O16" s="31" t="s">
        <v>84</v>
      </c>
      <c r="P16" s="39"/>
      <c r="S16" s="40"/>
    </row>
    <row r="17" spans="2:19" ht="18.75" customHeight="1">
      <c r="B17" s="230" t="s">
        <v>61</v>
      </c>
      <c r="C17" s="275" t="s">
        <v>114</v>
      </c>
      <c r="D17" s="277" t="s">
        <v>86</v>
      </c>
      <c r="E17" s="247" t="str">
        <f>$E$6</f>
        <v>２０２３年</v>
      </c>
      <c r="F17" s="249">
        <f>$F$6</f>
        <v>10</v>
      </c>
      <c r="G17" s="251" t="s">
        <v>95</v>
      </c>
      <c r="H17" s="259" t="s">
        <v>76</v>
      </c>
      <c r="I17" s="253" t="s">
        <v>77</v>
      </c>
      <c r="J17" s="254"/>
      <c r="K17" s="255"/>
      <c r="L17" s="64">
        <v>151570</v>
      </c>
      <c r="M17" s="5" t="s">
        <v>75</v>
      </c>
      <c r="N17" s="65" t="s">
        <v>208</v>
      </c>
      <c r="O17" s="75" t="s">
        <v>84</v>
      </c>
      <c r="P17" s="39"/>
      <c r="S17" s="39"/>
    </row>
    <row r="18" spans="2:19" ht="18.75" customHeight="1">
      <c r="B18" s="230"/>
      <c r="C18" s="276"/>
      <c r="D18" s="278"/>
      <c r="E18" s="248"/>
      <c r="F18" s="250"/>
      <c r="G18" s="252"/>
      <c r="H18" s="260"/>
      <c r="I18" s="261" t="s">
        <v>78</v>
      </c>
      <c r="J18" s="262"/>
      <c r="K18" s="263"/>
      <c r="L18" s="133">
        <v>149462</v>
      </c>
      <c r="M18" s="4" t="s">
        <v>75</v>
      </c>
      <c r="N18" s="55" t="s">
        <v>254</v>
      </c>
      <c r="O18" s="32" t="s">
        <v>84</v>
      </c>
      <c r="P18" s="39"/>
      <c r="S18" s="39"/>
    </row>
    <row r="19" spans="2:19" ht="18.75" customHeight="1">
      <c r="B19" s="230" t="s">
        <v>62</v>
      </c>
      <c r="C19" s="111" t="s">
        <v>115</v>
      </c>
      <c r="D19" s="258" t="s">
        <v>30</v>
      </c>
      <c r="E19" s="247" t="str">
        <f>$E$6</f>
        <v>２０２３年</v>
      </c>
      <c r="F19" s="249">
        <f>$F$6</f>
        <v>10</v>
      </c>
      <c r="G19" s="251" t="s">
        <v>92</v>
      </c>
      <c r="H19" s="259" t="s">
        <v>31</v>
      </c>
      <c r="I19" s="253" t="s">
        <v>68</v>
      </c>
      <c r="J19" s="254"/>
      <c r="K19" s="264"/>
      <c r="L19" s="137">
        <v>7511</v>
      </c>
      <c r="M19" s="5" t="s">
        <v>39</v>
      </c>
      <c r="N19" s="202" t="s">
        <v>337</v>
      </c>
      <c r="O19" s="34" t="s">
        <v>84</v>
      </c>
      <c r="P19" s="39"/>
      <c r="S19" s="39"/>
    </row>
    <row r="20" spans="2:19" ht="18.75" customHeight="1">
      <c r="B20" s="230"/>
      <c r="C20" s="111" t="s">
        <v>116</v>
      </c>
      <c r="D20" s="232"/>
      <c r="E20" s="248"/>
      <c r="F20" s="250"/>
      <c r="G20" s="252"/>
      <c r="H20" s="260"/>
      <c r="I20" s="261" t="s">
        <v>82</v>
      </c>
      <c r="J20" s="262"/>
      <c r="K20" s="265"/>
      <c r="L20" s="130">
        <v>5022</v>
      </c>
      <c r="M20" s="4" t="s">
        <v>39</v>
      </c>
      <c r="N20" s="174" t="s">
        <v>232</v>
      </c>
      <c r="O20" s="31" t="s">
        <v>84</v>
      </c>
      <c r="P20" s="39"/>
      <c r="S20" s="39"/>
    </row>
    <row r="21" spans="2:19" ht="18.75" customHeight="1" hidden="1">
      <c r="B21" s="230" t="s">
        <v>63</v>
      </c>
      <c r="C21" s="256" t="s">
        <v>117</v>
      </c>
      <c r="D21" s="258" t="s">
        <v>53</v>
      </c>
      <c r="E21" s="247" t="s">
        <v>142</v>
      </c>
      <c r="F21" s="249">
        <v>10</v>
      </c>
      <c r="G21" s="251" t="s">
        <v>97</v>
      </c>
      <c r="H21" s="259" t="s">
        <v>54</v>
      </c>
      <c r="I21" s="269" t="s">
        <v>55</v>
      </c>
      <c r="J21" s="23" t="s">
        <v>106</v>
      </c>
      <c r="K21" s="24" t="s">
        <v>57</v>
      </c>
      <c r="L21" s="185">
        <v>647968</v>
      </c>
      <c r="M21" s="204" t="s">
        <v>83</v>
      </c>
      <c r="N21" s="208" t="s">
        <v>143</v>
      </c>
      <c r="O21" s="75" t="s">
        <v>84</v>
      </c>
      <c r="P21" s="39"/>
      <c r="S21" s="39"/>
    </row>
    <row r="22" spans="2:19" ht="18.75" customHeight="1" hidden="1">
      <c r="B22" s="230"/>
      <c r="C22" s="266"/>
      <c r="D22" s="267"/>
      <c r="E22" s="235"/>
      <c r="F22" s="237"/>
      <c r="G22" s="239"/>
      <c r="H22" s="268"/>
      <c r="I22" s="270"/>
      <c r="J22" s="25" t="s">
        <v>144</v>
      </c>
      <c r="K22" s="26" t="s">
        <v>91</v>
      </c>
      <c r="L22" s="187">
        <v>338327</v>
      </c>
      <c r="M22" s="205" t="s">
        <v>83</v>
      </c>
      <c r="N22" s="209" t="s">
        <v>145</v>
      </c>
      <c r="O22" s="79" t="s">
        <v>84</v>
      </c>
      <c r="P22" s="39"/>
      <c r="S22" s="39"/>
    </row>
    <row r="23" spans="2:19" ht="18.75" customHeight="1" hidden="1">
      <c r="B23" s="230"/>
      <c r="C23" s="266"/>
      <c r="D23" s="267"/>
      <c r="E23" s="235"/>
      <c r="F23" s="237"/>
      <c r="G23" s="239"/>
      <c r="H23" s="268"/>
      <c r="I23" s="270"/>
      <c r="J23" s="27"/>
      <c r="K23" s="26" t="s">
        <v>56</v>
      </c>
      <c r="L23" s="187">
        <v>367044</v>
      </c>
      <c r="M23" s="205" t="s">
        <v>83</v>
      </c>
      <c r="N23" s="209" t="s">
        <v>146</v>
      </c>
      <c r="O23" s="79" t="s">
        <v>84</v>
      </c>
      <c r="P23" s="39"/>
      <c r="S23" s="100"/>
    </row>
    <row r="24" spans="2:19" ht="18.75" customHeight="1" hidden="1">
      <c r="B24" s="230"/>
      <c r="C24" s="257"/>
      <c r="D24" s="232"/>
      <c r="E24" s="248"/>
      <c r="F24" s="250"/>
      <c r="G24" s="252"/>
      <c r="H24" s="260"/>
      <c r="I24" s="271"/>
      <c r="J24" s="28"/>
      <c r="K24" s="29" t="s">
        <v>58</v>
      </c>
      <c r="L24" s="186">
        <v>705371</v>
      </c>
      <c r="M24" s="203" t="s">
        <v>83</v>
      </c>
      <c r="N24" s="207" t="s">
        <v>147</v>
      </c>
      <c r="O24" s="31" t="s">
        <v>84</v>
      </c>
      <c r="P24" s="39"/>
      <c r="S24" s="39"/>
    </row>
    <row r="25" spans="2:19" ht="18.75" customHeight="1">
      <c r="B25" s="230" t="s">
        <v>69</v>
      </c>
      <c r="C25" s="256" t="s">
        <v>69</v>
      </c>
      <c r="D25" s="258" t="s">
        <v>70</v>
      </c>
      <c r="E25" s="247" t="str">
        <f>$E$6</f>
        <v>２０２３年</v>
      </c>
      <c r="F25" s="249">
        <f>$F$6</f>
        <v>10</v>
      </c>
      <c r="G25" s="251" t="s">
        <v>92</v>
      </c>
      <c r="H25" s="43"/>
      <c r="I25" s="44" t="s">
        <v>71</v>
      </c>
      <c r="J25" s="45"/>
      <c r="K25" s="46"/>
      <c r="L25" s="129">
        <v>447554</v>
      </c>
      <c r="M25" s="5" t="s">
        <v>75</v>
      </c>
      <c r="N25" s="65" t="s">
        <v>342</v>
      </c>
      <c r="O25" s="168" t="s">
        <v>84</v>
      </c>
      <c r="P25" s="40"/>
      <c r="S25" s="40"/>
    </row>
    <row r="26" spans="2:19" ht="18.75" customHeight="1">
      <c r="B26" s="230"/>
      <c r="C26" s="266"/>
      <c r="D26" s="267"/>
      <c r="E26" s="235"/>
      <c r="F26" s="237"/>
      <c r="G26" s="239"/>
      <c r="H26" s="43" t="s">
        <v>74</v>
      </c>
      <c r="I26" s="47" t="s">
        <v>72</v>
      </c>
      <c r="J26" s="48"/>
      <c r="K26" s="49"/>
      <c r="L26" s="138">
        <v>357004</v>
      </c>
      <c r="M26" s="71" t="s">
        <v>75</v>
      </c>
      <c r="N26" s="72" t="s">
        <v>343</v>
      </c>
      <c r="O26" s="194" t="s">
        <v>84</v>
      </c>
      <c r="P26" s="39"/>
      <c r="S26" s="39"/>
    </row>
    <row r="27" spans="2:19" ht="18.75" customHeight="1">
      <c r="B27" s="230"/>
      <c r="C27" s="257"/>
      <c r="D27" s="232"/>
      <c r="E27" s="248"/>
      <c r="F27" s="250"/>
      <c r="G27" s="252"/>
      <c r="H27" s="43"/>
      <c r="I27" s="50" t="s">
        <v>73</v>
      </c>
      <c r="J27" s="51"/>
      <c r="K27" s="52"/>
      <c r="L27" s="130">
        <v>154855</v>
      </c>
      <c r="M27" s="4" t="s">
        <v>75</v>
      </c>
      <c r="N27" s="53" t="s">
        <v>322</v>
      </c>
      <c r="O27" s="193" t="s">
        <v>84</v>
      </c>
      <c r="P27" s="39"/>
      <c r="S27" s="131"/>
    </row>
    <row r="28" spans="2:16" ht="18.75" customHeight="1">
      <c r="B28" s="230" t="s">
        <v>4</v>
      </c>
      <c r="C28" s="244" t="s">
        <v>120</v>
      </c>
      <c r="D28" s="258" t="s">
        <v>32</v>
      </c>
      <c r="E28" s="247" t="str">
        <f>$E$6</f>
        <v>２０２３年</v>
      </c>
      <c r="F28" s="249">
        <f>$F$6</f>
        <v>10</v>
      </c>
      <c r="G28" s="251" t="s">
        <v>95</v>
      </c>
      <c r="H28" s="259" t="s">
        <v>9</v>
      </c>
      <c r="I28" s="253" t="s">
        <v>8</v>
      </c>
      <c r="J28" s="254"/>
      <c r="K28" s="264"/>
      <c r="L28" s="64">
        <v>51886</v>
      </c>
      <c r="M28" s="5" t="s">
        <v>75</v>
      </c>
      <c r="N28" s="65" t="s">
        <v>334</v>
      </c>
      <c r="O28" s="75" t="s">
        <v>84</v>
      </c>
      <c r="P28" s="39"/>
    </row>
    <row r="29" spans="2:16" ht="18.75" customHeight="1">
      <c r="B29" s="230"/>
      <c r="C29" s="246"/>
      <c r="D29" s="232"/>
      <c r="E29" s="248"/>
      <c r="F29" s="250"/>
      <c r="G29" s="252"/>
      <c r="H29" s="260"/>
      <c r="I29" s="261" t="s">
        <v>33</v>
      </c>
      <c r="J29" s="262"/>
      <c r="K29" s="265"/>
      <c r="L29" s="134">
        <v>116292</v>
      </c>
      <c r="M29" s="4" t="s">
        <v>75</v>
      </c>
      <c r="N29" s="67" t="s">
        <v>176</v>
      </c>
      <c r="O29" s="77" t="s">
        <v>84</v>
      </c>
      <c r="P29" s="39"/>
    </row>
    <row r="30" spans="2:16" ht="18.75" customHeight="1">
      <c r="B30" s="230" t="s">
        <v>65</v>
      </c>
      <c r="C30" s="256" t="s">
        <v>157</v>
      </c>
      <c r="D30" s="258" t="s">
        <v>46</v>
      </c>
      <c r="E30" s="247" t="str">
        <f>$E$6</f>
        <v>２０２３年</v>
      </c>
      <c r="F30" s="249">
        <f>$F$6</f>
        <v>10</v>
      </c>
      <c r="G30" s="251" t="s">
        <v>98</v>
      </c>
      <c r="H30" s="259" t="s">
        <v>10</v>
      </c>
      <c r="I30" s="253" t="s">
        <v>81</v>
      </c>
      <c r="J30" s="254"/>
      <c r="K30" s="255"/>
      <c r="L30" s="137">
        <v>4279</v>
      </c>
      <c r="M30" s="5" t="s">
        <v>39</v>
      </c>
      <c r="N30" s="65" t="s">
        <v>295</v>
      </c>
      <c r="O30" s="75" t="s">
        <v>84</v>
      </c>
      <c r="P30" s="39"/>
    </row>
    <row r="31" spans="2:16" ht="18.75" customHeight="1">
      <c r="B31" s="230"/>
      <c r="C31" s="266"/>
      <c r="D31" s="267"/>
      <c r="E31" s="235"/>
      <c r="F31" s="237"/>
      <c r="G31" s="239"/>
      <c r="H31" s="268"/>
      <c r="I31" s="7" t="s">
        <v>34</v>
      </c>
      <c r="J31" s="58"/>
      <c r="K31" s="9" t="s">
        <v>51</v>
      </c>
      <c r="L31" s="138">
        <v>3436</v>
      </c>
      <c r="M31" s="71" t="s">
        <v>39</v>
      </c>
      <c r="N31" s="72" t="s">
        <v>234</v>
      </c>
      <c r="O31" s="79" t="s">
        <v>84</v>
      </c>
      <c r="P31" s="39"/>
    </row>
    <row r="32" spans="2:16" ht="18.75" customHeight="1">
      <c r="B32" s="230"/>
      <c r="C32" s="266"/>
      <c r="D32" s="267"/>
      <c r="E32" s="235"/>
      <c r="F32" s="237">
        <f>$F$1-1</f>
        <v>10</v>
      </c>
      <c r="G32" s="239"/>
      <c r="H32" s="268"/>
      <c r="I32" s="56"/>
      <c r="J32" s="57"/>
      <c r="K32" s="18" t="s">
        <v>49</v>
      </c>
      <c r="L32" s="139">
        <v>3189</v>
      </c>
      <c r="M32" s="69" t="s">
        <v>39</v>
      </c>
      <c r="N32" s="72" t="s">
        <v>307</v>
      </c>
      <c r="O32" s="78" t="s">
        <v>127</v>
      </c>
      <c r="P32" s="39"/>
    </row>
    <row r="33" spans="2:16" ht="18.75" customHeight="1">
      <c r="B33" s="230"/>
      <c r="C33" s="257"/>
      <c r="D33" s="232"/>
      <c r="E33" s="248"/>
      <c r="F33" s="250"/>
      <c r="G33" s="252"/>
      <c r="H33" s="260"/>
      <c r="I33" s="6"/>
      <c r="J33" s="20"/>
      <c r="K33" s="19" t="s">
        <v>50</v>
      </c>
      <c r="L33" s="70">
        <v>548</v>
      </c>
      <c r="M33" s="4" t="s">
        <v>39</v>
      </c>
      <c r="N33" s="53" t="s">
        <v>338</v>
      </c>
      <c r="O33" s="31" t="s">
        <v>84</v>
      </c>
      <c r="P33" s="39"/>
    </row>
    <row r="34" spans="2:17" ht="18.75" customHeight="1">
      <c r="B34" s="230" t="s">
        <v>64</v>
      </c>
      <c r="C34" s="256" t="s">
        <v>64</v>
      </c>
      <c r="D34" s="258" t="s">
        <v>35</v>
      </c>
      <c r="E34" s="247" t="str">
        <f>$E$6</f>
        <v>２０２３年</v>
      </c>
      <c r="F34" s="249">
        <f>$F$6</f>
        <v>10</v>
      </c>
      <c r="G34" s="251" t="s">
        <v>95</v>
      </c>
      <c r="H34" s="259" t="s">
        <v>11</v>
      </c>
      <c r="I34" s="253" t="s">
        <v>36</v>
      </c>
      <c r="J34" s="254"/>
      <c r="K34" s="255"/>
      <c r="L34" s="140" t="s">
        <v>344</v>
      </c>
      <c r="M34" s="5" t="s">
        <v>40</v>
      </c>
      <c r="N34" s="54" t="s">
        <v>346</v>
      </c>
      <c r="O34" s="34" t="s">
        <v>84</v>
      </c>
      <c r="P34" s="100"/>
      <c r="Q34" s="42"/>
    </row>
    <row r="35" spans="2:17" ht="18.75" customHeight="1">
      <c r="B35" s="230"/>
      <c r="C35" s="257"/>
      <c r="D35" s="232"/>
      <c r="E35" s="248"/>
      <c r="F35" s="250"/>
      <c r="G35" s="252"/>
      <c r="H35" s="260"/>
      <c r="I35" s="261" t="s">
        <v>52</v>
      </c>
      <c r="J35" s="262"/>
      <c r="K35" s="263"/>
      <c r="L35" s="141" t="s">
        <v>345</v>
      </c>
      <c r="M35" s="66" t="s">
        <v>40</v>
      </c>
      <c r="N35" s="55" t="s">
        <v>177</v>
      </c>
      <c r="O35" s="32" t="s">
        <v>84</v>
      </c>
      <c r="P35" s="39"/>
      <c r="Q35" s="42"/>
    </row>
    <row r="36" spans="2:17" ht="18.75" customHeight="1">
      <c r="B36" s="113" t="s">
        <v>123</v>
      </c>
      <c r="C36" s="108" t="s">
        <v>118</v>
      </c>
      <c r="D36" s="21" t="s">
        <v>15</v>
      </c>
      <c r="E36" s="56" t="str">
        <f>$E$6</f>
        <v>２０２３年</v>
      </c>
      <c r="F36" s="83">
        <f>$F$6</f>
        <v>10</v>
      </c>
      <c r="G36" s="81" t="s">
        <v>95</v>
      </c>
      <c r="H36" s="22" t="s">
        <v>12</v>
      </c>
      <c r="I36" s="241" t="s">
        <v>13</v>
      </c>
      <c r="J36" s="242"/>
      <c r="K36" s="243"/>
      <c r="L36" s="142">
        <v>4531</v>
      </c>
      <c r="M36" s="59" t="s">
        <v>40</v>
      </c>
      <c r="N36" s="127" t="s">
        <v>202</v>
      </c>
      <c r="O36" s="128" t="s">
        <v>84</v>
      </c>
      <c r="P36" s="39"/>
      <c r="Q36" s="42"/>
    </row>
    <row r="37" spans="2:16" ht="18.75" customHeight="1">
      <c r="B37" s="230" t="s">
        <v>88</v>
      </c>
      <c r="C37" s="244" t="s">
        <v>119</v>
      </c>
      <c r="D37" s="233" t="s">
        <v>89</v>
      </c>
      <c r="E37" s="247" t="str">
        <f>$E$6</f>
        <v>２０２３年</v>
      </c>
      <c r="F37" s="249">
        <f>$F$6</f>
        <v>10</v>
      </c>
      <c r="G37" s="251" t="s">
        <v>95</v>
      </c>
      <c r="H37" s="60"/>
      <c r="I37" s="89" t="s">
        <v>101</v>
      </c>
      <c r="J37" s="94">
        <f>$J$13</f>
        <v>9</v>
      </c>
      <c r="K37" s="90"/>
      <c r="L37" s="129">
        <v>9545</v>
      </c>
      <c r="M37" s="73" t="s">
        <v>40</v>
      </c>
      <c r="N37" s="65" t="s">
        <v>282</v>
      </c>
      <c r="O37" s="168" t="s">
        <v>84</v>
      </c>
      <c r="P37" s="40"/>
    </row>
    <row r="38" spans="2:16" ht="18.75" customHeight="1">
      <c r="B38" s="230"/>
      <c r="C38" s="245"/>
      <c r="D38" s="233"/>
      <c r="E38" s="235"/>
      <c r="F38" s="237"/>
      <c r="G38" s="239"/>
      <c r="H38" s="43" t="s">
        <v>90</v>
      </c>
      <c r="I38" s="47" t="s">
        <v>102</v>
      </c>
      <c r="J38" s="95">
        <f>$J$13+1</f>
        <v>10</v>
      </c>
      <c r="K38" s="91"/>
      <c r="L38" s="138" t="s">
        <v>347</v>
      </c>
      <c r="M38" s="71" t="s">
        <v>40</v>
      </c>
      <c r="N38" s="72" t="s">
        <v>299</v>
      </c>
      <c r="O38" s="194" t="s">
        <v>84</v>
      </c>
      <c r="P38" s="39"/>
    </row>
    <row r="39" spans="2:16" ht="18.75" customHeight="1">
      <c r="B39" s="230"/>
      <c r="C39" s="246"/>
      <c r="D39" s="233"/>
      <c r="E39" s="248"/>
      <c r="F39" s="250"/>
      <c r="G39" s="252"/>
      <c r="H39" s="182"/>
      <c r="I39" s="50" t="s">
        <v>103</v>
      </c>
      <c r="J39" s="93">
        <f>$J$13+1</f>
        <v>10</v>
      </c>
      <c r="K39" s="183">
        <f>$F$1-2</f>
        <v>9</v>
      </c>
      <c r="L39" s="130" t="s">
        <v>348</v>
      </c>
      <c r="M39" s="184" t="s">
        <v>40</v>
      </c>
      <c r="N39" s="68" t="s">
        <v>210</v>
      </c>
      <c r="O39" s="177" t="s">
        <v>84</v>
      </c>
      <c r="P39" s="131"/>
    </row>
    <row r="40" spans="2:16" ht="18.75" customHeight="1">
      <c r="B40" s="229" t="s">
        <v>138</v>
      </c>
      <c r="C40" s="111" t="s">
        <v>130</v>
      </c>
      <c r="D40" s="232" t="s">
        <v>131</v>
      </c>
      <c r="E40" s="235" t="str">
        <f>$E$6</f>
        <v>２０２３年</v>
      </c>
      <c r="F40" s="237">
        <f>$F$6</f>
        <v>10</v>
      </c>
      <c r="G40" s="239" t="s">
        <v>95</v>
      </c>
      <c r="H40" s="43"/>
      <c r="I40" s="161" t="s">
        <v>132</v>
      </c>
      <c r="J40" s="162"/>
      <c r="K40" s="163"/>
      <c r="L40" s="164">
        <v>397672</v>
      </c>
      <c r="M40" s="165" t="s">
        <v>133</v>
      </c>
      <c r="N40" s="180" t="s">
        <v>331</v>
      </c>
      <c r="O40" s="181" t="s">
        <v>84</v>
      </c>
      <c r="P40" s="40"/>
    </row>
    <row r="41" spans="2:16" ht="18.75" customHeight="1">
      <c r="B41" s="230"/>
      <c r="C41" s="111" t="s">
        <v>134</v>
      </c>
      <c r="D41" s="233"/>
      <c r="E41" s="235"/>
      <c r="F41" s="237"/>
      <c r="G41" s="239"/>
      <c r="H41" s="43" t="s">
        <v>135</v>
      </c>
      <c r="I41" s="47" t="s">
        <v>136</v>
      </c>
      <c r="J41" s="158"/>
      <c r="K41" s="49"/>
      <c r="L41" s="138">
        <v>403899</v>
      </c>
      <c r="M41" s="71" t="s">
        <v>133</v>
      </c>
      <c r="N41" s="188" t="s">
        <v>350</v>
      </c>
      <c r="O41" s="143" t="s">
        <v>84</v>
      </c>
      <c r="P41" s="39"/>
    </row>
    <row r="42" spans="2:16" ht="18.75" customHeight="1" thickBot="1">
      <c r="B42" s="231"/>
      <c r="C42" s="159"/>
      <c r="D42" s="234"/>
      <c r="E42" s="236"/>
      <c r="F42" s="238"/>
      <c r="G42" s="240"/>
      <c r="H42" s="61"/>
      <c r="I42" s="62" t="s">
        <v>137</v>
      </c>
      <c r="J42" s="96">
        <f>J37</f>
        <v>9</v>
      </c>
      <c r="K42" s="160"/>
      <c r="L42" s="151">
        <v>840648</v>
      </c>
      <c r="M42" s="74" t="s">
        <v>133</v>
      </c>
      <c r="N42" s="115" t="s">
        <v>349</v>
      </c>
      <c r="O42" s="152" t="s">
        <v>84</v>
      </c>
      <c r="P42" s="39"/>
    </row>
    <row r="43" spans="11:16" ht="18.75" customHeight="1" thickBot="1">
      <c r="K43" s="8"/>
      <c r="L43" s="210"/>
      <c r="N43" s="126" t="s">
        <v>107</v>
      </c>
      <c r="O43" s="126"/>
      <c r="P43" s="41"/>
    </row>
    <row r="44" spans="2:16" ht="18.75" customHeight="1">
      <c r="B44" s="30" t="s">
        <v>44</v>
      </c>
      <c r="C44" s="109" t="s">
        <v>121</v>
      </c>
      <c r="D44" s="10" t="s">
        <v>37</v>
      </c>
      <c r="E44" s="84" t="str">
        <f>E6</f>
        <v>２０２３年</v>
      </c>
      <c r="F44" s="97">
        <f>$F$6</f>
        <v>10</v>
      </c>
      <c r="G44" s="85" t="s">
        <v>92</v>
      </c>
      <c r="H44" s="11" t="s">
        <v>80</v>
      </c>
      <c r="I44" s="118" t="s">
        <v>104</v>
      </c>
      <c r="J44" s="119"/>
      <c r="K44" s="120"/>
      <c r="L44" s="144">
        <v>104.6</v>
      </c>
      <c r="M44" s="12"/>
      <c r="N44" s="199" t="s">
        <v>339</v>
      </c>
      <c r="O44" s="200" t="s">
        <v>84</v>
      </c>
      <c r="P44" s="39"/>
    </row>
    <row r="45" spans="2:16" ht="18" customHeight="1" thickBot="1">
      <c r="B45" s="13"/>
      <c r="C45" s="147" t="s">
        <v>148</v>
      </c>
      <c r="D45" s="14" t="s">
        <v>45</v>
      </c>
      <c r="E45" s="86" t="str">
        <f>E6</f>
        <v>２０２３年</v>
      </c>
      <c r="F45" s="98">
        <f>$F$6</f>
        <v>10</v>
      </c>
      <c r="G45" s="87" t="s">
        <v>92</v>
      </c>
      <c r="H45" s="15" t="s">
        <v>87</v>
      </c>
      <c r="I45" s="121" t="s">
        <v>105</v>
      </c>
      <c r="J45" s="122"/>
      <c r="K45" s="123"/>
      <c r="L45" s="176">
        <v>13648</v>
      </c>
      <c r="M45" s="16" t="s">
        <v>47</v>
      </c>
      <c r="N45" s="197" t="s">
        <v>211</v>
      </c>
      <c r="O45" s="198" t="s">
        <v>84</v>
      </c>
      <c r="P45" s="39"/>
    </row>
    <row r="46" spans="2:13" ht="18.75" customHeight="1">
      <c r="B46" s="124" t="s">
        <v>122</v>
      </c>
      <c r="C46" s="125" t="s">
        <v>140</v>
      </c>
      <c r="D46" s="8"/>
      <c r="E46" s="103"/>
      <c r="F46" s="8"/>
      <c r="G46" s="104"/>
      <c r="H46" s="8"/>
      <c r="L46" s="117"/>
      <c r="M46" s="206"/>
    </row>
    <row r="47" spans="2:12" ht="20.25" customHeight="1">
      <c r="B47" s="145" t="s">
        <v>128</v>
      </c>
      <c r="C47" s="146" t="s">
        <v>129</v>
      </c>
      <c r="E47" s="8"/>
      <c r="F47" s="107"/>
      <c r="G47" s="107"/>
      <c r="H47" s="114"/>
      <c r="J47" s="103"/>
      <c r="L47" s="117"/>
    </row>
    <row r="48" spans="2:12" ht="12">
      <c r="B48" s="101"/>
      <c r="C48" s="101"/>
      <c r="D48" s="101"/>
      <c r="E48" s="8"/>
      <c r="F48" s="8"/>
      <c r="G48" s="104"/>
      <c r="H48" s="8"/>
      <c r="L48" s="117"/>
    </row>
    <row r="49" spans="2:8" ht="12">
      <c r="B49" s="101"/>
      <c r="C49" s="101"/>
      <c r="D49" s="101"/>
      <c r="E49" s="8"/>
      <c r="F49" s="8"/>
      <c r="G49" s="104"/>
      <c r="H49" s="8"/>
    </row>
    <row r="50" spans="5:8" ht="12">
      <c r="E50" s="8"/>
      <c r="F50" s="8"/>
      <c r="G50" s="104"/>
      <c r="H50" s="8"/>
    </row>
    <row r="51" spans="2:9" ht="12">
      <c r="B51" s="101"/>
      <c r="C51" s="101"/>
      <c r="D51" s="101"/>
      <c r="H51" s="101"/>
      <c r="I51" s="101"/>
    </row>
    <row r="52" spans="8:9" ht="12">
      <c r="H52" s="101"/>
      <c r="I52" s="101"/>
    </row>
    <row r="53" spans="2:9" ht="12">
      <c r="B53" s="101"/>
      <c r="C53" s="101"/>
      <c r="D53" s="101"/>
      <c r="E53" s="101"/>
      <c r="F53" s="102"/>
      <c r="G53" s="101"/>
      <c r="H53" s="101"/>
      <c r="I53" s="101"/>
    </row>
    <row r="55" spans="8:9" ht="12">
      <c r="H55" s="101"/>
      <c r="I55" s="101"/>
    </row>
    <row r="56" spans="2:9" ht="12">
      <c r="B56" s="101"/>
      <c r="C56" s="101"/>
      <c r="D56" s="101"/>
      <c r="E56" s="101"/>
      <c r="F56" s="102"/>
      <c r="G56" s="101"/>
      <c r="H56" s="101"/>
      <c r="I56" s="101"/>
    </row>
  </sheetData>
  <sheetProtection/>
  <mergeCells count="121">
    <mergeCell ref="B40:B42"/>
    <mergeCell ref="D40:D42"/>
    <mergeCell ref="E40:E42"/>
    <mergeCell ref="F40:F42"/>
    <mergeCell ref="G40:G42"/>
    <mergeCell ref="I36:K36"/>
    <mergeCell ref="B37:B39"/>
    <mergeCell ref="C37:C39"/>
    <mergeCell ref="D37:D39"/>
    <mergeCell ref="E37:E39"/>
    <mergeCell ref="F37:F39"/>
    <mergeCell ref="G37:G39"/>
    <mergeCell ref="I30:K30"/>
    <mergeCell ref="B34:B35"/>
    <mergeCell ref="C34:C35"/>
    <mergeCell ref="D34:D35"/>
    <mergeCell ref="E34:E35"/>
    <mergeCell ref="F34:F35"/>
    <mergeCell ref="G34:G35"/>
    <mergeCell ref="H34:H35"/>
    <mergeCell ref="I34:K34"/>
    <mergeCell ref="I35:K35"/>
    <mergeCell ref="H28:H29"/>
    <mergeCell ref="I28:K28"/>
    <mergeCell ref="I29:K29"/>
    <mergeCell ref="B30:B33"/>
    <mergeCell ref="C30:C33"/>
    <mergeCell ref="D30:D33"/>
    <mergeCell ref="E30:E33"/>
    <mergeCell ref="F30:F33"/>
    <mergeCell ref="G30:G33"/>
    <mergeCell ref="H30:H33"/>
    <mergeCell ref="B28:B29"/>
    <mergeCell ref="C28:C29"/>
    <mergeCell ref="D28:D29"/>
    <mergeCell ref="E28:E29"/>
    <mergeCell ref="F28:F29"/>
    <mergeCell ref="G28:G29"/>
    <mergeCell ref="B25:B27"/>
    <mergeCell ref="C25:C27"/>
    <mergeCell ref="D25:D27"/>
    <mergeCell ref="E25:E27"/>
    <mergeCell ref="F25:F27"/>
    <mergeCell ref="G25:G27"/>
    <mergeCell ref="I19:K19"/>
    <mergeCell ref="I20:K20"/>
    <mergeCell ref="B21:B24"/>
    <mergeCell ref="C21:C24"/>
    <mergeCell ref="D21:D24"/>
    <mergeCell ref="E21:E24"/>
    <mergeCell ref="F21:F24"/>
    <mergeCell ref="G21:G24"/>
    <mergeCell ref="H21:H24"/>
    <mergeCell ref="I21:I24"/>
    <mergeCell ref="B19:B20"/>
    <mergeCell ref="D19:D20"/>
    <mergeCell ref="E19:E20"/>
    <mergeCell ref="F19:F20"/>
    <mergeCell ref="G19:G20"/>
    <mergeCell ref="H19:H20"/>
    <mergeCell ref="I15:K15"/>
    <mergeCell ref="B17:B18"/>
    <mergeCell ref="C17:C18"/>
    <mergeCell ref="D17:D18"/>
    <mergeCell ref="E17:E18"/>
    <mergeCell ref="F17:F18"/>
    <mergeCell ref="G17:G18"/>
    <mergeCell ref="H17:H18"/>
    <mergeCell ref="I17:K17"/>
    <mergeCell ref="I18:K18"/>
    <mergeCell ref="H12:H13"/>
    <mergeCell ref="I12:K12"/>
    <mergeCell ref="B14:B16"/>
    <mergeCell ref="C14:C16"/>
    <mergeCell ref="D14:D16"/>
    <mergeCell ref="E14:E16"/>
    <mergeCell ref="F14:F16"/>
    <mergeCell ref="G14:G16"/>
    <mergeCell ref="H14:H16"/>
    <mergeCell ref="I14:K14"/>
    <mergeCell ref="B12:B13"/>
    <mergeCell ref="C12:C13"/>
    <mergeCell ref="D12:D13"/>
    <mergeCell ref="E12:E13"/>
    <mergeCell ref="F12:F13"/>
    <mergeCell ref="G12:G13"/>
    <mergeCell ref="I8:K8"/>
    <mergeCell ref="I9:K9"/>
    <mergeCell ref="B10:B11"/>
    <mergeCell ref="C10:C11"/>
    <mergeCell ref="D10:D11"/>
    <mergeCell ref="E10:E11"/>
    <mergeCell ref="F10:F11"/>
    <mergeCell ref="G10:G11"/>
    <mergeCell ref="H10:H11"/>
    <mergeCell ref="H6:H7"/>
    <mergeCell ref="I6:K6"/>
    <mergeCell ref="I7:K7"/>
    <mergeCell ref="B8:B9"/>
    <mergeCell ref="C8:C9"/>
    <mergeCell ref="D8:D9"/>
    <mergeCell ref="E8:E9"/>
    <mergeCell ref="F8:F9"/>
    <mergeCell ref="G8:G9"/>
    <mergeCell ref="H8:H9"/>
    <mergeCell ref="E5:G5"/>
    <mergeCell ref="I5:K5"/>
    <mergeCell ref="L5:M5"/>
    <mergeCell ref="N5:O5"/>
    <mergeCell ref="B6:B7"/>
    <mergeCell ref="C6:C7"/>
    <mergeCell ref="D6:D7"/>
    <mergeCell ref="E6:E7"/>
    <mergeCell ref="F6:F7"/>
    <mergeCell ref="G6:G7"/>
    <mergeCell ref="B1:D3"/>
    <mergeCell ref="E1:E3"/>
    <mergeCell ref="F1:F3"/>
    <mergeCell ref="G1:H3"/>
    <mergeCell ref="M1:O1"/>
    <mergeCell ref="M3:O3"/>
  </mergeCells>
  <hyperlinks>
    <hyperlink ref="C6:C7" r:id="rId1" display="石 油 連 盟"/>
    <hyperlink ref="C8:C9" r:id="rId2" display="需給統計　月例需給データ"/>
    <hyperlink ref="C12:C13" r:id="rId3" display="http://copper-brass.gr.jp/databases/statistics"/>
    <hyperlink ref="C14:C16" r:id="rId4" display="（一社）日本電線工業会"/>
    <hyperlink ref="C34:C35" r:id="rId5" display="（一社） 日 本 貿 易 会"/>
    <hyperlink ref="C21" r:id="rId6" display="（一社）日本機械工業連合会"/>
    <hyperlink ref="C36" r:id="rId7" display="日本百貨店協会"/>
    <hyperlink ref="C25:C27" r:id="rId8" display="日本化学工業協会"/>
    <hyperlink ref="C17:C18" r:id="rId9" display="（一社）日本アルミニウム協会"/>
    <hyperlink ref="C30:C33" r:id="rId10" display="（一社） セ メ ン ト 協 会"/>
    <hyperlink ref="C28:C29" r:id="rId11" display="https://www.jcfa.gr.jp/"/>
    <hyperlink ref="C37:C39" r:id="rId12" display="https://www.jeita.or.jp/japanese/stat/electronic/2022/index.htm"/>
    <hyperlink ref="C19" r:id="rId13" display="・鉄鋼需給の動き"/>
    <hyperlink ref="C20" r:id="rId14" display="・統計情報　最新月統計"/>
    <hyperlink ref="B44" r:id="rId15" display="経済産業省"/>
    <hyperlink ref="C44" r:id="rId16" display="鉱工業指数　生産・出荷・在庫動向"/>
    <hyperlink ref="C47" r:id="rId17" display="速報"/>
    <hyperlink ref="C45" r:id="rId18" display="商業動態統計速報"/>
    <hyperlink ref="C41" r:id="rId19" display="データーベース"/>
    <hyperlink ref="C40" r:id="rId20" display="統計月報"/>
    <hyperlink ref="C46" r:id="rId21" display="小売業販売額の基調判断（5月分速報）"/>
    <hyperlink ref="C10:C11" r:id="rId22" display="https://j-mining-pf.jp/market_report/"/>
  </hyperlinks>
  <printOptions/>
  <pageMargins left="0.25" right="0.25" top="0.75" bottom="0.5" header="0.3" footer="0.3"/>
  <pageSetup fitToHeight="0" fitToWidth="1" horizontalDpi="600" verticalDpi="600" orientation="landscape" paperSize="9" scale="70" r:id="rId2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B1:S56"/>
  <sheetViews>
    <sheetView showGridLines="0" zoomScale="80" zoomScaleNormal="80" zoomScalePageLayoutView="0" workbookViewId="0" topLeftCell="C10">
      <selection activeCell="N13" sqref="N13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33.625" style="1" bestFit="1" customWidth="1"/>
    <col min="4" max="4" width="11.75390625" style="1" customWidth="1"/>
    <col min="5" max="5" width="9.625" style="1" customWidth="1"/>
    <col min="6" max="6" width="4.625" style="82" bestFit="1" customWidth="1"/>
    <col min="7" max="7" width="10.00390625" style="1" customWidth="1"/>
    <col min="8" max="8" width="28.50390625" style="1" bestFit="1" customWidth="1"/>
    <col min="9" max="9" width="14.125" style="1" customWidth="1"/>
    <col min="10" max="10" width="6.375" style="1" customWidth="1"/>
    <col min="11" max="11" width="10.00390625" style="1" bestFit="1" customWidth="1"/>
    <col min="12" max="12" width="11.875" style="1" customWidth="1"/>
    <col min="13" max="13" width="6.125" style="2" customWidth="1"/>
    <col min="14" max="14" width="9.25390625" style="17" customWidth="1"/>
    <col min="15" max="15" width="3.375" style="2" customWidth="1"/>
    <col min="16" max="16" width="3.375" style="37" customWidth="1"/>
    <col min="17" max="17" width="3.50390625" style="1" bestFit="1" customWidth="1"/>
    <col min="18" max="16384" width="9.00390625" style="1" customWidth="1"/>
  </cols>
  <sheetData>
    <row r="1" spans="2:18" ht="15" customHeight="1">
      <c r="B1" s="298" t="s">
        <v>93</v>
      </c>
      <c r="C1" s="298"/>
      <c r="D1" s="298"/>
      <c r="E1" s="299" t="s">
        <v>162</v>
      </c>
      <c r="F1" s="300">
        <v>10</v>
      </c>
      <c r="G1" s="301" t="s">
        <v>94</v>
      </c>
      <c r="H1" s="301"/>
      <c r="I1" s="110"/>
      <c r="L1" s="36"/>
      <c r="M1" s="302" t="s">
        <v>66</v>
      </c>
      <c r="N1" s="303"/>
      <c r="O1" s="303"/>
      <c r="P1" s="8">
        <v>13</v>
      </c>
      <c r="R1" s="99">
        <v>14</v>
      </c>
    </row>
    <row r="2" spans="2:16" ht="7.5" customHeight="1">
      <c r="B2" s="298"/>
      <c r="C2" s="298"/>
      <c r="D2" s="298"/>
      <c r="E2" s="299"/>
      <c r="F2" s="300"/>
      <c r="G2" s="301"/>
      <c r="H2" s="301"/>
      <c r="M2" s="17"/>
      <c r="N2" s="2"/>
      <c r="O2" s="42"/>
      <c r="P2" s="189"/>
    </row>
    <row r="3" spans="2:16" ht="17.25" customHeight="1">
      <c r="B3" s="298"/>
      <c r="C3" s="298"/>
      <c r="D3" s="298"/>
      <c r="E3" s="299"/>
      <c r="F3" s="300"/>
      <c r="G3" s="301"/>
      <c r="H3" s="301"/>
      <c r="L3" s="35"/>
      <c r="M3" s="302" t="s">
        <v>67</v>
      </c>
      <c r="N3" s="303"/>
      <c r="O3" s="303"/>
      <c r="P3" s="8">
        <v>23</v>
      </c>
    </row>
    <row r="4" spans="6:16" ht="6.75" customHeight="1" thickBot="1">
      <c r="F4" s="173"/>
      <c r="P4" s="8"/>
    </row>
    <row r="5" spans="2:19" s="3" customFormat="1" ht="24" customHeight="1" thickBot="1">
      <c r="B5" s="112" t="s">
        <v>16</v>
      </c>
      <c r="C5" s="106" t="s">
        <v>108</v>
      </c>
      <c r="D5" s="63" t="s">
        <v>17</v>
      </c>
      <c r="E5" s="285" t="s">
        <v>41</v>
      </c>
      <c r="F5" s="286"/>
      <c r="G5" s="287"/>
      <c r="H5" s="63" t="s">
        <v>42</v>
      </c>
      <c r="I5" s="285" t="s">
        <v>18</v>
      </c>
      <c r="J5" s="286"/>
      <c r="K5" s="288"/>
      <c r="L5" s="285" t="s">
        <v>43</v>
      </c>
      <c r="M5" s="289"/>
      <c r="N5" s="285" t="s">
        <v>85</v>
      </c>
      <c r="O5" s="290"/>
      <c r="P5" s="38"/>
      <c r="Q5" s="1"/>
      <c r="S5" s="40"/>
    </row>
    <row r="6" spans="2:19" ht="18.75" customHeight="1">
      <c r="B6" s="291" t="s">
        <v>0</v>
      </c>
      <c r="C6" s="292" t="s">
        <v>109</v>
      </c>
      <c r="D6" s="293" t="s">
        <v>19</v>
      </c>
      <c r="E6" s="295" t="s">
        <v>164</v>
      </c>
      <c r="F6" s="296">
        <f>$F$1-1</f>
        <v>9</v>
      </c>
      <c r="G6" s="297" t="s">
        <v>92</v>
      </c>
      <c r="H6" s="268" t="s">
        <v>5</v>
      </c>
      <c r="I6" s="282" t="s">
        <v>20</v>
      </c>
      <c r="J6" s="283"/>
      <c r="K6" s="284"/>
      <c r="L6" s="132">
        <v>11819</v>
      </c>
      <c r="M6" s="59" t="s">
        <v>38</v>
      </c>
      <c r="N6" s="190" t="s">
        <v>313</v>
      </c>
      <c r="O6" s="191" t="s">
        <v>84</v>
      </c>
      <c r="P6" s="40"/>
      <c r="S6" s="131"/>
    </row>
    <row r="7" spans="2:19" ht="18.75" customHeight="1">
      <c r="B7" s="230"/>
      <c r="C7" s="257"/>
      <c r="D7" s="294"/>
      <c r="E7" s="235"/>
      <c r="F7" s="237"/>
      <c r="G7" s="239"/>
      <c r="H7" s="260"/>
      <c r="I7" s="261" t="s">
        <v>21</v>
      </c>
      <c r="J7" s="262"/>
      <c r="K7" s="263"/>
      <c r="L7" s="130">
        <v>11327</v>
      </c>
      <c r="M7" s="4" t="s">
        <v>59</v>
      </c>
      <c r="N7" s="53" t="s">
        <v>232</v>
      </c>
      <c r="O7" s="31" t="s">
        <v>84</v>
      </c>
      <c r="P7" s="131"/>
      <c r="S7" s="40"/>
    </row>
    <row r="8" spans="2:19" ht="18.75" customHeight="1">
      <c r="B8" s="230" t="s">
        <v>1</v>
      </c>
      <c r="C8" s="256" t="s">
        <v>110</v>
      </c>
      <c r="D8" s="258" t="s">
        <v>14</v>
      </c>
      <c r="E8" s="247" t="str">
        <f>$E$6</f>
        <v>２０２３年</v>
      </c>
      <c r="F8" s="249">
        <f>$F$6</f>
        <v>9</v>
      </c>
      <c r="G8" s="251" t="s">
        <v>92</v>
      </c>
      <c r="H8" s="259" t="s">
        <v>6</v>
      </c>
      <c r="I8" s="253" t="s">
        <v>22</v>
      </c>
      <c r="J8" s="254"/>
      <c r="K8" s="264"/>
      <c r="L8" s="64">
        <v>10181</v>
      </c>
      <c r="M8" s="5" t="s">
        <v>39</v>
      </c>
      <c r="N8" s="170" t="s">
        <v>227</v>
      </c>
      <c r="O8" s="168" t="s">
        <v>84</v>
      </c>
      <c r="P8" s="40"/>
      <c r="S8" s="40"/>
    </row>
    <row r="9" spans="2:19" ht="18.75" customHeight="1">
      <c r="B9" s="230"/>
      <c r="C9" s="257"/>
      <c r="D9" s="232"/>
      <c r="E9" s="248"/>
      <c r="F9" s="250"/>
      <c r="G9" s="252"/>
      <c r="H9" s="260"/>
      <c r="I9" s="261" t="s">
        <v>23</v>
      </c>
      <c r="J9" s="262"/>
      <c r="K9" s="265"/>
      <c r="L9" s="133">
        <v>10164</v>
      </c>
      <c r="M9" s="66" t="s">
        <v>39</v>
      </c>
      <c r="N9" s="171" t="s">
        <v>188</v>
      </c>
      <c r="O9" s="172" t="s">
        <v>84</v>
      </c>
      <c r="P9" s="40"/>
      <c r="S9" s="40"/>
    </row>
    <row r="10" spans="2:19" ht="18.75" customHeight="1">
      <c r="B10" s="230" t="s">
        <v>2</v>
      </c>
      <c r="C10" s="280" t="s">
        <v>111</v>
      </c>
      <c r="D10" s="258" t="s">
        <v>24</v>
      </c>
      <c r="E10" s="247" t="str">
        <f>$E$6</f>
        <v>２０２３年</v>
      </c>
      <c r="F10" s="249">
        <f>$F$6</f>
        <v>9</v>
      </c>
      <c r="G10" s="251" t="s">
        <v>95</v>
      </c>
      <c r="H10" s="281" t="s">
        <v>124</v>
      </c>
      <c r="I10" s="148" t="s">
        <v>125</v>
      </c>
      <c r="J10" s="149"/>
      <c r="K10" s="153"/>
      <c r="L10" s="129">
        <v>119533</v>
      </c>
      <c r="M10" s="5" t="s">
        <v>75</v>
      </c>
      <c r="N10" s="166" t="s">
        <v>259</v>
      </c>
      <c r="O10" s="167" t="s">
        <v>84</v>
      </c>
      <c r="P10" s="131"/>
      <c r="S10" s="39"/>
    </row>
    <row r="11" spans="2:19" ht="18.75" customHeight="1">
      <c r="B11" s="230"/>
      <c r="C11" s="280"/>
      <c r="D11" s="232"/>
      <c r="E11" s="248"/>
      <c r="F11" s="250"/>
      <c r="G11" s="252"/>
      <c r="H11" s="260"/>
      <c r="I11" s="80" t="s">
        <v>126</v>
      </c>
      <c r="J11" s="150"/>
      <c r="K11" s="154"/>
      <c r="L11" s="130">
        <v>127361</v>
      </c>
      <c r="M11" s="4" t="s">
        <v>75</v>
      </c>
      <c r="N11" s="53" t="s">
        <v>214</v>
      </c>
      <c r="O11" s="31" t="s">
        <v>84</v>
      </c>
      <c r="P11" s="131"/>
      <c r="S11" s="39"/>
    </row>
    <row r="12" spans="2:19" ht="18.75" customHeight="1">
      <c r="B12" s="230" t="s">
        <v>3</v>
      </c>
      <c r="C12" s="279" t="s">
        <v>112</v>
      </c>
      <c r="D12" s="258" t="s">
        <v>25</v>
      </c>
      <c r="E12" s="247" t="str">
        <f>$E$6</f>
        <v>２０２３年</v>
      </c>
      <c r="F12" s="249">
        <f>$F$6</f>
        <v>9</v>
      </c>
      <c r="G12" s="251" t="s">
        <v>92</v>
      </c>
      <c r="H12" s="259" t="s">
        <v>7</v>
      </c>
      <c r="I12" s="253" t="s">
        <v>79</v>
      </c>
      <c r="J12" s="254"/>
      <c r="K12" s="255"/>
      <c r="L12" s="129">
        <v>53371</v>
      </c>
      <c r="M12" s="5" t="s">
        <v>75</v>
      </c>
      <c r="N12" s="65" t="s">
        <v>340</v>
      </c>
      <c r="O12" s="75" t="s">
        <v>84</v>
      </c>
      <c r="P12" s="40"/>
      <c r="S12" s="39"/>
    </row>
    <row r="13" spans="2:19" ht="18.75" customHeight="1">
      <c r="B13" s="230"/>
      <c r="C13" s="257"/>
      <c r="D13" s="232"/>
      <c r="E13" s="248"/>
      <c r="F13" s="250"/>
      <c r="G13" s="252"/>
      <c r="H13" s="260"/>
      <c r="I13" s="80" t="s">
        <v>99</v>
      </c>
      <c r="J13" s="93">
        <f>F1-2</f>
        <v>8</v>
      </c>
      <c r="K13" s="92"/>
      <c r="L13" s="134">
        <v>47141</v>
      </c>
      <c r="M13" s="4" t="s">
        <v>75</v>
      </c>
      <c r="N13" s="55" t="s">
        <v>206</v>
      </c>
      <c r="O13" s="32" t="s">
        <v>84</v>
      </c>
      <c r="P13" s="39"/>
      <c r="S13" s="39"/>
    </row>
    <row r="14" spans="2:19" ht="18.75" customHeight="1">
      <c r="B14" s="230" t="s">
        <v>60</v>
      </c>
      <c r="C14" s="279" t="s">
        <v>113</v>
      </c>
      <c r="D14" s="258" t="s">
        <v>26</v>
      </c>
      <c r="E14" s="247" t="str">
        <f>$E$6</f>
        <v>２０２３年</v>
      </c>
      <c r="F14" s="249">
        <f>$F$6</f>
        <v>9</v>
      </c>
      <c r="G14" s="251" t="s">
        <v>96</v>
      </c>
      <c r="H14" s="259" t="s">
        <v>27</v>
      </c>
      <c r="I14" s="253" t="s">
        <v>28</v>
      </c>
      <c r="J14" s="254"/>
      <c r="K14" s="264"/>
      <c r="L14" s="135">
        <v>53000</v>
      </c>
      <c r="M14" s="5" t="s">
        <v>39</v>
      </c>
      <c r="N14" s="166" t="s">
        <v>314</v>
      </c>
      <c r="O14" s="167" t="s">
        <v>84</v>
      </c>
      <c r="P14" s="39"/>
      <c r="S14" s="39"/>
    </row>
    <row r="15" spans="2:19" ht="18.75" customHeight="1">
      <c r="B15" s="230"/>
      <c r="C15" s="266"/>
      <c r="D15" s="267"/>
      <c r="E15" s="235"/>
      <c r="F15" s="237"/>
      <c r="G15" s="239"/>
      <c r="H15" s="268"/>
      <c r="I15" s="272" t="s">
        <v>29</v>
      </c>
      <c r="J15" s="273"/>
      <c r="K15" s="274"/>
      <c r="L15" s="136">
        <v>2700</v>
      </c>
      <c r="M15" s="71" t="s">
        <v>39</v>
      </c>
      <c r="N15" s="179" t="s">
        <v>315</v>
      </c>
      <c r="O15" s="178" t="s">
        <v>84</v>
      </c>
      <c r="P15" s="39"/>
      <c r="S15" s="39"/>
    </row>
    <row r="16" spans="2:19" ht="18.75" customHeight="1">
      <c r="B16" s="230"/>
      <c r="C16" s="257"/>
      <c r="D16" s="232"/>
      <c r="E16" s="248"/>
      <c r="F16" s="250"/>
      <c r="G16" s="252"/>
      <c r="H16" s="260"/>
      <c r="I16" s="80" t="s">
        <v>100</v>
      </c>
      <c r="J16" s="93">
        <f>$J$13</f>
        <v>8</v>
      </c>
      <c r="K16" s="88"/>
      <c r="L16" s="70">
        <v>2321</v>
      </c>
      <c r="M16" s="4" t="s">
        <v>48</v>
      </c>
      <c r="N16" s="53" t="s">
        <v>316</v>
      </c>
      <c r="O16" s="31" t="s">
        <v>84</v>
      </c>
      <c r="P16" s="39"/>
      <c r="S16" s="40"/>
    </row>
    <row r="17" spans="2:19" ht="18.75" customHeight="1">
      <c r="B17" s="230" t="s">
        <v>61</v>
      </c>
      <c r="C17" s="275" t="s">
        <v>114</v>
      </c>
      <c r="D17" s="277" t="s">
        <v>86</v>
      </c>
      <c r="E17" s="247" t="str">
        <f>$E$6</f>
        <v>２０２３年</v>
      </c>
      <c r="F17" s="249">
        <f>$F$6</f>
        <v>9</v>
      </c>
      <c r="G17" s="251" t="s">
        <v>95</v>
      </c>
      <c r="H17" s="259" t="s">
        <v>76</v>
      </c>
      <c r="I17" s="253" t="s">
        <v>77</v>
      </c>
      <c r="J17" s="254"/>
      <c r="K17" s="255"/>
      <c r="L17" s="64">
        <v>140903</v>
      </c>
      <c r="M17" s="5" t="s">
        <v>75</v>
      </c>
      <c r="N17" s="65" t="s">
        <v>228</v>
      </c>
      <c r="O17" s="75" t="s">
        <v>84</v>
      </c>
      <c r="P17" s="39"/>
      <c r="S17" s="39"/>
    </row>
    <row r="18" spans="2:19" ht="18.75" customHeight="1">
      <c r="B18" s="230"/>
      <c r="C18" s="276"/>
      <c r="D18" s="278"/>
      <c r="E18" s="248"/>
      <c r="F18" s="250"/>
      <c r="G18" s="252"/>
      <c r="H18" s="260"/>
      <c r="I18" s="261" t="s">
        <v>78</v>
      </c>
      <c r="J18" s="262"/>
      <c r="K18" s="263"/>
      <c r="L18" s="133">
        <v>139852</v>
      </c>
      <c r="M18" s="4" t="s">
        <v>75</v>
      </c>
      <c r="N18" s="55" t="s">
        <v>153</v>
      </c>
      <c r="O18" s="32" t="s">
        <v>84</v>
      </c>
      <c r="P18" s="39"/>
      <c r="S18" s="39"/>
    </row>
    <row r="19" spans="2:19" ht="18.75" customHeight="1">
      <c r="B19" s="230" t="s">
        <v>62</v>
      </c>
      <c r="C19" s="111" t="s">
        <v>115</v>
      </c>
      <c r="D19" s="258" t="s">
        <v>30</v>
      </c>
      <c r="E19" s="247" t="str">
        <f>$E$6</f>
        <v>２０２３年</v>
      </c>
      <c r="F19" s="249">
        <f>$F$6</f>
        <v>9</v>
      </c>
      <c r="G19" s="251" t="s">
        <v>92</v>
      </c>
      <c r="H19" s="259" t="s">
        <v>31</v>
      </c>
      <c r="I19" s="253" t="s">
        <v>68</v>
      </c>
      <c r="J19" s="254"/>
      <c r="K19" s="264"/>
      <c r="L19" s="137">
        <v>7028</v>
      </c>
      <c r="M19" s="5" t="s">
        <v>39</v>
      </c>
      <c r="N19" s="169" t="s">
        <v>211</v>
      </c>
      <c r="O19" s="75" t="s">
        <v>84</v>
      </c>
      <c r="P19" s="39"/>
      <c r="S19" s="39"/>
    </row>
    <row r="20" spans="2:19" ht="18.75" customHeight="1">
      <c r="B20" s="230"/>
      <c r="C20" s="111" t="s">
        <v>116</v>
      </c>
      <c r="D20" s="232"/>
      <c r="E20" s="248"/>
      <c r="F20" s="250"/>
      <c r="G20" s="252"/>
      <c r="H20" s="260"/>
      <c r="I20" s="261" t="s">
        <v>82</v>
      </c>
      <c r="J20" s="262"/>
      <c r="K20" s="265"/>
      <c r="L20" s="130">
        <v>4831</v>
      </c>
      <c r="M20" s="4" t="s">
        <v>39</v>
      </c>
      <c r="N20" s="201" t="s">
        <v>317</v>
      </c>
      <c r="O20" s="33" t="s">
        <v>84</v>
      </c>
      <c r="P20" s="39"/>
      <c r="S20" s="39"/>
    </row>
    <row r="21" spans="2:19" ht="18.75" customHeight="1" hidden="1">
      <c r="B21" s="230" t="s">
        <v>63</v>
      </c>
      <c r="C21" s="256" t="s">
        <v>117</v>
      </c>
      <c r="D21" s="258" t="s">
        <v>53</v>
      </c>
      <c r="E21" s="247" t="s">
        <v>142</v>
      </c>
      <c r="F21" s="249">
        <v>10</v>
      </c>
      <c r="G21" s="251" t="s">
        <v>97</v>
      </c>
      <c r="H21" s="259" t="s">
        <v>54</v>
      </c>
      <c r="I21" s="269" t="s">
        <v>55</v>
      </c>
      <c r="J21" s="23" t="s">
        <v>106</v>
      </c>
      <c r="K21" s="24" t="s">
        <v>57</v>
      </c>
      <c r="L21" s="185">
        <v>647968</v>
      </c>
      <c r="M21" s="5" t="s">
        <v>83</v>
      </c>
      <c r="N21" s="65" t="s">
        <v>143</v>
      </c>
      <c r="O21" s="75" t="s">
        <v>84</v>
      </c>
      <c r="P21" s="39"/>
      <c r="S21" s="39"/>
    </row>
    <row r="22" spans="2:19" ht="18.75" customHeight="1" hidden="1">
      <c r="B22" s="230"/>
      <c r="C22" s="266"/>
      <c r="D22" s="267"/>
      <c r="E22" s="235"/>
      <c r="F22" s="237"/>
      <c r="G22" s="239"/>
      <c r="H22" s="268"/>
      <c r="I22" s="270"/>
      <c r="J22" s="25" t="s">
        <v>144</v>
      </c>
      <c r="K22" s="26" t="s">
        <v>91</v>
      </c>
      <c r="L22" s="187">
        <v>338327</v>
      </c>
      <c r="M22" s="71" t="s">
        <v>83</v>
      </c>
      <c r="N22" s="105" t="s">
        <v>145</v>
      </c>
      <c r="O22" s="155" t="s">
        <v>84</v>
      </c>
      <c r="P22" s="39"/>
      <c r="S22" s="39"/>
    </row>
    <row r="23" spans="2:19" ht="18.75" customHeight="1" hidden="1">
      <c r="B23" s="230"/>
      <c r="C23" s="266"/>
      <c r="D23" s="267"/>
      <c r="E23" s="235"/>
      <c r="F23" s="237"/>
      <c r="G23" s="239"/>
      <c r="H23" s="268"/>
      <c r="I23" s="270"/>
      <c r="J23" s="27"/>
      <c r="K23" s="26" t="s">
        <v>56</v>
      </c>
      <c r="L23" s="187">
        <v>367044</v>
      </c>
      <c r="M23" s="71" t="s">
        <v>83</v>
      </c>
      <c r="N23" s="105" t="s">
        <v>146</v>
      </c>
      <c r="O23" s="155" t="s">
        <v>84</v>
      </c>
      <c r="P23" s="39"/>
      <c r="S23" s="100"/>
    </row>
    <row r="24" spans="2:19" ht="18.75" customHeight="1" hidden="1">
      <c r="B24" s="230"/>
      <c r="C24" s="257"/>
      <c r="D24" s="232"/>
      <c r="E24" s="248"/>
      <c r="F24" s="250"/>
      <c r="G24" s="252"/>
      <c r="H24" s="260"/>
      <c r="I24" s="271"/>
      <c r="J24" s="28"/>
      <c r="K24" s="29" t="s">
        <v>58</v>
      </c>
      <c r="L24" s="186">
        <v>705371</v>
      </c>
      <c r="M24" s="4" t="s">
        <v>83</v>
      </c>
      <c r="N24" s="68" t="s">
        <v>147</v>
      </c>
      <c r="O24" s="33" t="s">
        <v>84</v>
      </c>
      <c r="P24" s="39"/>
      <c r="S24" s="39"/>
    </row>
    <row r="25" spans="2:19" ht="18.75" customHeight="1">
      <c r="B25" s="230" t="s">
        <v>69</v>
      </c>
      <c r="C25" s="256" t="s">
        <v>69</v>
      </c>
      <c r="D25" s="258" t="s">
        <v>70</v>
      </c>
      <c r="E25" s="247" t="str">
        <f>$E$6</f>
        <v>２０２３年</v>
      </c>
      <c r="F25" s="249">
        <f>$F$6</f>
        <v>9</v>
      </c>
      <c r="G25" s="251" t="s">
        <v>92</v>
      </c>
      <c r="H25" s="43"/>
      <c r="I25" s="44" t="s">
        <v>71</v>
      </c>
      <c r="J25" s="45"/>
      <c r="K25" s="46"/>
      <c r="L25" s="129">
        <v>432081</v>
      </c>
      <c r="M25" s="5" t="s">
        <v>75</v>
      </c>
      <c r="N25" s="54" t="s">
        <v>277</v>
      </c>
      <c r="O25" s="76" t="s">
        <v>84</v>
      </c>
      <c r="P25" s="40"/>
      <c r="S25" s="40"/>
    </row>
    <row r="26" spans="2:19" ht="18.75" customHeight="1">
      <c r="B26" s="230"/>
      <c r="C26" s="266"/>
      <c r="D26" s="267"/>
      <c r="E26" s="235"/>
      <c r="F26" s="237"/>
      <c r="G26" s="239"/>
      <c r="H26" s="43" t="s">
        <v>74</v>
      </c>
      <c r="I26" s="47" t="s">
        <v>72</v>
      </c>
      <c r="J26" s="48"/>
      <c r="K26" s="49"/>
      <c r="L26" s="138">
        <v>382158</v>
      </c>
      <c r="M26" s="71" t="s">
        <v>75</v>
      </c>
      <c r="N26" s="72" t="s">
        <v>171</v>
      </c>
      <c r="O26" s="194" t="s">
        <v>84</v>
      </c>
      <c r="P26" s="39"/>
      <c r="S26" s="39"/>
    </row>
    <row r="27" spans="2:19" ht="18.75" customHeight="1">
      <c r="B27" s="230"/>
      <c r="C27" s="257"/>
      <c r="D27" s="232"/>
      <c r="E27" s="248"/>
      <c r="F27" s="250"/>
      <c r="G27" s="252"/>
      <c r="H27" s="43"/>
      <c r="I27" s="50" t="s">
        <v>73</v>
      </c>
      <c r="J27" s="51"/>
      <c r="K27" s="52"/>
      <c r="L27" s="130">
        <v>142412</v>
      </c>
      <c r="M27" s="4" t="s">
        <v>75</v>
      </c>
      <c r="N27" s="53" t="s">
        <v>207</v>
      </c>
      <c r="O27" s="193" t="s">
        <v>84</v>
      </c>
      <c r="P27" s="39"/>
      <c r="S27" s="131"/>
    </row>
    <row r="28" spans="2:16" ht="18.75" customHeight="1">
      <c r="B28" s="230" t="s">
        <v>4</v>
      </c>
      <c r="C28" s="244" t="s">
        <v>120</v>
      </c>
      <c r="D28" s="258" t="s">
        <v>32</v>
      </c>
      <c r="E28" s="247" t="str">
        <f>$E$6</f>
        <v>２０２３年</v>
      </c>
      <c r="F28" s="249">
        <f>$F$6</f>
        <v>9</v>
      </c>
      <c r="G28" s="251" t="s">
        <v>95</v>
      </c>
      <c r="H28" s="259" t="s">
        <v>9</v>
      </c>
      <c r="I28" s="253" t="s">
        <v>8</v>
      </c>
      <c r="J28" s="254"/>
      <c r="K28" s="264"/>
      <c r="L28" s="64">
        <v>55822</v>
      </c>
      <c r="M28" s="5" t="s">
        <v>75</v>
      </c>
      <c r="N28" s="65" t="s">
        <v>319</v>
      </c>
      <c r="O28" s="75" t="s">
        <v>84</v>
      </c>
      <c r="P28" s="39"/>
    </row>
    <row r="29" spans="2:16" ht="18.75" customHeight="1">
      <c r="B29" s="230"/>
      <c r="C29" s="246"/>
      <c r="D29" s="232"/>
      <c r="E29" s="248"/>
      <c r="F29" s="250"/>
      <c r="G29" s="252"/>
      <c r="H29" s="260"/>
      <c r="I29" s="261" t="s">
        <v>33</v>
      </c>
      <c r="J29" s="262"/>
      <c r="K29" s="265"/>
      <c r="L29" s="134">
        <v>116644</v>
      </c>
      <c r="M29" s="4" t="s">
        <v>75</v>
      </c>
      <c r="N29" s="67" t="s">
        <v>320</v>
      </c>
      <c r="O29" s="77" t="s">
        <v>84</v>
      </c>
      <c r="P29" s="39"/>
    </row>
    <row r="30" spans="2:16" ht="18.75" customHeight="1">
      <c r="B30" s="230" t="s">
        <v>65</v>
      </c>
      <c r="C30" s="256" t="s">
        <v>157</v>
      </c>
      <c r="D30" s="258" t="s">
        <v>46</v>
      </c>
      <c r="E30" s="247" t="str">
        <f>$E$6</f>
        <v>２０２３年</v>
      </c>
      <c r="F30" s="249">
        <f>$F$6</f>
        <v>9</v>
      </c>
      <c r="G30" s="251" t="s">
        <v>98</v>
      </c>
      <c r="H30" s="259" t="s">
        <v>10</v>
      </c>
      <c r="I30" s="253" t="s">
        <v>81</v>
      </c>
      <c r="J30" s="254"/>
      <c r="K30" s="255"/>
      <c r="L30" s="137">
        <v>4040</v>
      </c>
      <c r="M30" s="5" t="s">
        <v>39</v>
      </c>
      <c r="N30" s="65" t="s">
        <v>208</v>
      </c>
      <c r="O30" s="75" t="s">
        <v>84</v>
      </c>
      <c r="P30" s="39"/>
    </row>
    <row r="31" spans="2:16" ht="18.75" customHeight="1">
      <c r="B31" s="230"/>
      <c r="C31" s="266"/>
      <c r="D31" s="267"/>
      <c r="E31" s="235"/>
      <c r="F31" s="237"/>
      <c r="G31" s="239"/>
      <c r="H31" s="268"/>
      <c r="I31" s="7" t="s">
        <v>34</v>
      </c>
      <c r="J31" s="58"/>
      <c r="K31" s="9" t="s">
        <v>51</v>
      </c>
      <c r="L31" s="138">
        <v>3604</v>
      </c>
      <c r="M31" s="71" t="s">
        <v>39</v>
      </c>
      <c r="N31" s="72" t="s">
        <v>197</v>
      </c>
      <c r="O31" s="79" t="s">
        <v>84</v>
      </c>
      <c r="P31" s="39"/>
    </row>
    <row r="32" spans="2:16" ht="18.75" customHeight="1">
      <c r="B32" s="230"/>
      <c r="C32" s="266"/>
      <c r="D32" s="267"/>
      <c r="E32" s="235"/>
      <c r="F32" s="237">
        <f>$F$1-1</f>
        <v>9</v>
      </c>
      <c r="G32" s="239"/>
      <c r="H32" s="268"/>
      <c r="I32" s="56"/>
      <c r="J32" s="57"/>
      <c r="K32" s="18" t="s">
        <v>49</v>
      </c>
      <c r="L32" s="139">
        <v>3058</v>
      </c>
      <c r="M32" s="69" t="s">
        <v>39</v>
      </c>
      <c r="N32" s="72" t="s">
        <v>321</v>
      </c>
      <c r="O32" s="78" t="s">
        <v>127</v>
      </c>
      <c r="P32" s="39"/>
    </row>
    <row r="33" spans="2:16" ht="18.75" customHeight="1">
      <c r="B33" s="230"/>
      <c r="C33" s="257"/>
      <c r="D33" s="232"/>
      <c r="E33" s="248"/>
      <c r="F33" s="250"/>
      <c r="G33" s="252"/>
      <c r="H33" s="260"/>
      <c r="I33" s="6"/>
      <c r="J33" s="20"/>
      <c r="K33" s="19" t="s">
        <v>50</v>
      </c>
      <c r="L33" s="70">
        <v>547</v>
      </c>
      <c r="M33" s="4" t="s">
        <v>39</v>
      </c>
      <c r="N33" s="53" t="s">
        <v>322</v>
      </c>
      <c r="O33" s="31" t="s">
        <v>84</v>
      </c>
      <c r="P33" s="39"/>
    </row>
    <row r="34" spans="2:17" ht="18.75" customHeight="1">
      <c r="B34" s="230" t="s">
        <v>64</v>
      </c>
      <c r="C34" s="256" t="s">
        <v>64</v>
      </c>
      <c r="D34" s="258" t="s">
        <v>35</v>
      </c>
      <c r="E34" s="247" t="str">
        <f>$E$6</f>
        <v>２０２３年</v>
      </c>
      <c r="F34" s="249">
        <f>$F$6</f>
        <v>9</v>
      </c>
      <c r="G34" s="251" t="s">
        <v>95</v>
      </c>
      <c r="H34" s="259" t="s">
        <v>11</v>
      </c>
      <c r="I34" s="253" t="s">
        <v>36</v>
      </c>
      <c r="J34" s="254"/>
      <c r="K34" s="255"/>
      <c r="L34" s="140" t="s">
        <v>324</v>
      </c>
      <c r="M34" s="5" t="s">
        <v>40</v>
      </c>
      <c r="N34" s="54" t="s">
        <v>326</v>
      </c>
      <c r="O34" s="34" t="s">
        <v>84</v>
      </c>
      <c r="P34" s="100"/>
      <c r="Q34" s="42"/>
    </row>
    <row r="35" spans="2:17" ht="18.75" customHeight="1">
      <c r="B35" s="230"/>
      <c r="C35" s="257"/>
      <c r="D35" s="232"/>
      <c r="E35" s="248"/>
      <c r="F35" s="250"/>
      <c r="G35" s="252"/>
      <c r="H35" s="260"/>
      <c r="I35" s="261" t="s">
        <v>52</v>
      </c>
      <c r="J35" s="262"/>
      <c r="K35" s="263"/>
      <c r="L35" s="141" t="s">
        <v>325</v>
      </c>
      <c r="M35" s="66" t="s">
        <v>40</v>
      </c>
      <c r="N35" s="55" t="s">
        <v>327</v>
      </c>
      <c r="O35" s="32" t="s">
        <v>84</v>
      </c>
      <c r="P35" s="39"/>
      <c r="Q35" s="42"/>
    </row>
    <row r="36" spans="2:17" ht="18.75" customHeight="1">
      <c r="B36" s="113" t="s">
        <v>123</v>
      </c>
      <c r="C36" s="108" t="s">
        <v>118</v>
      </c>
      <c r="D36" s="21" t="s">
        <v>15</v>
      </c>
      <c r="E36" s="56" t="str">
        <f>$E$6</f>
        <v>２０２３年</v>
      </c>
      <c r="F36" s="83">
        <f>$F$6</f>
        <v>9</v>
      </c>
      <c r="G36" s="81" t="s">
        <v>95</v>
      </c>
      <c r="H36" s="22" t="s">
        <v>12</v>
      </c>
      <c r="I36" s="241" t="s">
        <v>13</v>
      </c>
      <c r="J36" s="242"/>
      <c r="K36" s="243"/>
      <c r="L36" s="142">
        <v>4151</v>
      </c>
      <c r="M36" s="59" t="s">
        <v>40</v>
      </c>
      <c r="N36" s="127" t="s">
        <v>323</v>
      </c>
      <c r="O36" s="128" t="s">
        <v>84</v>
      </c>
      <c r="P36" s="39"/>
      <c r="Q36" s="42"/>
    </row>
    <row r="37" spans="2:16" ht="18.75" customHeight="1">
      <c r="B37" s="230" t="s">
        <v>88</v>
      </c>
      <c r="C37" s="244" t="s">
        <v>119</v>
      </c>
      <c r="D37" s="233" t="s">
        <v>89</v>
      </c>
      <c r="E37" s="247" t="str">
        <f>$E$6</f>
        <v>２０２３年</v>
      </c>
      <c r="F37" s="249">
        <f>$F$6-1</f>
        <v>8</v>
      </c>
      <c r="G37" s="251" t="s">
        <v>95</v>
      </c>
      <c r="H37" s="60"/>
      <c r="I37" s="89" t="s">
        <v>101</v>
      </c>
      <c r="J37" s="94">
        <f>$J$13</f>
        <v>8</v>
      </c>
      <c r="K37" s="90"/>
      <c r="L37" s="129">
        <v>8555</v>
      </c>
      <c r="M37" s="73" t="s">
        <v>40</v>
      </c>
      <c r="N37" s="65" t="s">
        <v>330</v>
      </c>
      <c r="O37" s="168" t="s">
        <v>84</v>
      </c>
      <c r="P37" s="40"/>
    </row>
    <row r="38" spans="2:16" ht="18.75" customHeight="1">
      <c r="B38" s="230"/>
      <c r="C38" s="245"/>
      <c r="D38" s="233"/>
      <c r="E38" s="235"/>
      <c r="F38" s="237"/>
      <c r="G38" s="239"/>
      <c r="H38" s="43" t="s">
        <v>90</v>
      </c>
      <c r="I38" s="47" t="s">
        <v>102</v>
      </c>
      <c r="J38" s="95">
        <f>$J$13</f>
        <v>8</v>
      </c>
      <c r="K38" s="91"/>
      <c r="L38" s="138" t="s">
        <v>328</v>
      </c>
      <c r="M38" s="71" t="s">
        <v>40</v>
      </c>
      <c r="N38" s="105" t="s">
        <v>191</v>
      </c>
      <c r="O38" s="143" t="s">
        <v>84</v>
      </c>
      <c r="P38" s="39"/>
    </row>
    <row r="39" spans="2:16" ht="18.75" customHeight="1">
      <c r="B39" s="230"/>
      <c r="C39" s="246"/>
      <c r="D39" s="233"/>
      <c r="E39" s="248"/>
      <c r="F39" s="250"/>
      <c r="G39" s="252"/>
      <c r="H39" s="182"/>
      <c r="I39" s="50" t="s">
        <v>103</v>
      </c>
      <c r="J39" s="93">
        <f>$J$13</f>
        <v>8</v>
      </c>
      <c r="K39" s="183">
        <f>$F$1-2</f>
        <v>8</v>
      </c>
      <c r="L39" s="130" t="s">
        <v>329</v>
      </c>
      <c r="M39" s="184" t="s">
        <v>40</v>
      </c>
      <c r="N39" s="53" t="s">
        <v>235</v>
      </c>
      <c r="O39" s="193" t="s">
        <v>84</v>
      </c>
      <c r="P39" s="131"/>
    </row>
    <row r="40" spans="2:16" ht="18.75" customHeight="1">
      <c r="B40" s="229" t="s">
        <v>138</v>
      </c>
      <c r="C40" s="111" t="s">
        <v>130</v>
      </c>
      <c r="D40" s="232" t="s">
        <v>131</v>
      </c>
      <c r="E40" s="235" t="str">
        <f>$E$6</f>
        <v>２０２３年</v>
      </c>
      <c r="F40" s="237">
        <f>$F$6</f>
        <v>9</v>
      </c>
      <c r="G40" s="239" t="s">
        <v>95</v>
      </c>
      <c r="H40" s="43"/>
      <c r="I40" s="161" t="s">
        <v>132</v>
      </c>
      <c r="J40" s="162"/>
      <c r="K40" s="163"/>
      <c r="L40" s="164">
        <v>437493</v>
      </c>
      <c r="M40" s="165" t="s">
        <v>133</v>
      </c>
      <c r="N40" s="180" t="s">
        <v>331</v>
      </c>
      <c r="O40" s="181" t="s">
        <v>84</v>
      </c>
      <c r="P40" s="40"/>
    </row>
    <row r="41" spans="2:16" ht="18.75" customHeight="1">
      <c r="B41" s="230"/>
      <c r="C41" s="111" t="s">
        <v>134</v>
      </c>
      <c r="D41" s="233"/>
      <c r="E41" s="235"/>
      <c r="F41" s="237"/>
      <c r="G41" s="239"/>
      <c r="H41" s="43" t="s">
        <v>135</v>
      </c>
      <c r="I41" s="47" t="s">
        <v>136</v>
      </c>
      <c r="J41" s="158"/>
      <c r="K41" s="49"/>
      <c r="L41" s="138">
        <v>411000</v>
      </c>
      <c r="M41" s="71" t="s">
        <v>133</v>
      </c>
      <c r="N41" s="188" t="s">
        <v>301</v>
      </c>
      <c r="O41" s="143" t="s">
        <v>84</v>
      </c>
      <c r="P41" s="39"/>
    </row>
    <row r="42" spans="2:16" ht="18.75" customHeight="1" thickBot="1">
      <c r="B42" s="231"/>
      <c r="C42" s="159"/>
      <c r="D42" s="234"/>
      <c r="E42" s="236"/>
      <c r="F42" s="238"/>
      <c r="G42" s="240"/>
      <c r="H42" s="61"/>
      <c r="I42" s="62" t="s">
        <v>137</v>
      </c>
      <c r="J42" s="96">
        <f>J37</f>
        <v>8</v>
      </c>
      <c r="K42" s="160"/>
      <c r="L42" s="151">
        <v>639383</v>
      </c>
      <c r="M42" s="74" t="s">
        <v>133</v>
      </c>
      <c r="N42" s="115" t="s">
        <v>332</v>
      </c>
      <c r="O42" s="152" t="s">
        <v>84</v>
      </c>
      <c r="P42" s="39"/>
    </row>
    <row r="43" spans="11:16" ht="18.75" customHeight="1" thickBot="1">
      <c r="K43" s="8"/>
      <c r="L43" s="175"/>
      <c r="N43" s="126" t="s">
        <v>107</v>
      </c>
      <c r="O43" s="126"/>
      <c r="P43" s="41"/>
    </row>
    <row r="44" spans="2:16" ht="18.75" customHeight="1">
      <c r="B44" s="30" t="s">
        <v>44</v>
      </c>
      <c r="C44" s="109" t="s">
        <v>121</v>
      </c>
      <c r="D44" s="10" t="s">
        <v>37</v>
      </c>
      <c r="E44" s="84" t="str">
        <f>E6</f>
        <v>２０２３年</v>
      </c>
      <c r="F44" s="97">
        <f>$F$6</f>
        <v>9</v>
      </c>
      <c r="G44" s="85" t="s">
        <v>92</v>
      </c>
      <c r="H44" s="11" t="s">
        <v>80</v>
      </c>
      <c r="I44" s="118" t="s">
        <v>104</v>
      </c>
      <c r="J44" s="119"/>
      <c r="K44" s="120"/>
      <c r="L44" s="144">
        <v>103.3</v>
      </c>
      <c r="M44" s="12"/>
      <c r="N44" s="199" t="s">
        <v>167</v>
      </c>
      <c r="O44" s="200" t="s">
        <v>84</v>
      </c>
      <c r="P44" s="39"/>
    </row>
    <row r="45" spans="2:16" ht="18" customHeight="1" thickBot="1">
      <c r="B45" s="13"/>
      <c r="C45" s="147" t="s">
        <v>148</v>
      </c>
      <c r="D45" s="14" t="s">
        <v>45</v>
      </c>
      <c r="E45" s="86" t="str">
        <f>E6</f>
        <v>２０２３年</v>
      </c>
      <c r="F45" s="98">
        <f>$F$6</f>
        <v>9</v>
      </c>
      <c r="G45" s="87" t="s">
        <v>92</v>
      </c>
      <c r="H45" s="15" t="s">
        <v>87</v>
      </c>
      <c r="I45" s="121" t="s">
        <v>105</v>
      </c>
      <c r="J45" s="122"/>
      <c r="K45" s="123"/>
      <c r="L45" s="176">
        <v>13357</v>
      </c>
      <c r="M45" s="16" t="s">
        <v>47</v>
      </c>
      <c r="N45" s="115" t="s">
        <v>318</v>
      </c>
      <c r="O45" s="116" t="s">
        <v>84</v>
      </c>
      <c r="P45" s="39"/>
    </row>
    <row r="46" spans="2:12" ht="18.75" customHeight="1">
      <c r="B46" s="124" t="s">
        <v>122</v>
      </c>
      <c r="C46" s="125" t="s">
        <v>140</v>
      </c>
      <c r="D46" s="8"/>
      <c r="E46" s="103"/>
      <c r="F46" s="8"/>
      <c r="G46" s="104"/>
      <c r="H46" s="8"/>
      <c r="L46" s="117"/>
    </row>
    <row r="47" spans="2:12" ht="20.25" customHeight="1">
      <c r="B47" s="145" t="s">
        <v>128</v>
      </c>
      <c r="C47" s="146" t="s">
        <v>129</v>
      </c>
      <c r="E47" s="8"/>
      <c r="F47" s="107"/>
      <c r="G47" s="107"/>
      <c r="H47" s="114"/>
      <c r="J47" s="103"/>
      <c r="L47" s="117"/>
    </row>
    <row r="48" spans="2:12" ht="12">
      <c r="B48" s="101"/>
      <c r="C48" s="101"/>
      <c r="D48" s="101"/>
      <c r="E48" s="8"/>
      <c r="F48" s="8"/>
      <c r="G48" s="104"/>
      <c r="H48" s="8"/>
      <c r="L48" s="117"/>
    </row>
    <row r="49" spans="2:8" ht="12">
      <c r="B49" s="101"/>
      <c r="C49" s="101"/>
      <c r="D49" s="101"/>
      <c r="E49" s="8"/>
      <c r="F49" s="8"/>
      <c r="G49" s="104"/>
      <c r="H49" s="8"/>
    </row>
    <row r="50" spans="5:8" ht="12">
      <c r="E50" s="8"/>
      <c r="F50" s="8"/>
      <c r="G50" s="104"/>
      <c r="H50" s="8"/>
    </row>
    <row r="51" spans="2:9" ht="12">
      <c r="B51" s="101"/>
      <c r="C51" s="101"/>
      <c r="D51" s="101"/>
      <c r="H51" s="101"/>
      <c r="I51" s="101"/>
    </row>
    <row r="52" spans="8:9" ht="12">
      <c r="H52" s="101"/>
      <c r="I52" s="101"/>
    </row>
    <row r="53" spans="2:9" ht="12">
      <c r="B53" s="101"/>
      <c r="C53" s="101"/>
      <c r="D53" s="101"/>
      <c r="E53" s="101"/>
      <c r="F53" s="102"/>
      <c r="G53" s="101"/>
      <c r="H53" s="101"/>
      <c r="I53" s="101"/>
    </row>
    <row r="55" spans="8:9" ht="12">
      <c r="H55" s="101"/>
      <c r="I55" s="101"/>
    </row>
    <row r="56" spans="2:9" ht="12">
      <c r="B56" s="101"/>
      <c r="C56" s="101"/>
      <c r="D56" s="101"/>
      <c r="E56" s="101"/>
      <c r="F56" s="102"/>
      <c r="G56" s="101"/>
      <c r="H56" s="101"/>
      <c r="I56" s="101"/>
    </row>
  </sheetData>
  <sheetProtection/>
  <mergeCells count="121">
    <mergeCell ref="B1:D3"/>
    <mergeCell ref="E1:E3"/>
    <mergeCell ref="F1:F3"/>
    <mergeCell ref="G1:H3"/>
    <mergeCell ref="M1:O1"/>
    <mergeCell ref="M3:O3"/>
    <mergeCell ref="E5:G5"/>
    <mergeCell ref="I5:K5"/>
    <mergeCell ref="L5:M5"/>
    <mergeCell ref="N5:O5"/>
    <mergeCell ref="B6:B7"/>
    <mergeCell ref="C6:C7"/>
    <mergeCell ref="D6:D7"/>
    <mergeCell ref="E6:E7"/>
    <mergeCell ref="F6:F7"/>
    <mergeCell ref="G6:G7"/>
    <mergeCell ref="H6:H7"/>
    <mergeCell ref="I6:K6"/>
    <mergeCell ref="I7:K7"/>
    <mergeCell ref="B8:B9"/>
    <mergeCell ref="C8:C9"/>
    <mergeCell ref="D8:D9"/>
    <mergeCell ref="E8:E9"/>
    <mergeCell ref="F8:F9"/>
    <mergeCell ref="G8:G9"/>
    <mergeCell ref="H8:H9"/>
    <mergeCell ref="I8:K8"/>
    <mergeCell ref="I9:K9"/>
    <mergeCell ref="B10:B11"/>
    <mergeCell ref="C10:C11"/>
    <mergeCell ref="D10:D11"/>
    <mergeCell ref="E10:E11"/>
    <mergeCell ref="F10:F11"/>
    <mergeCell ref="G10:G11"/>
    <mergeCell ref="H10:H11"/>
    <mergeCell ref="B12:B13"/>
    <mergeCell ref="C12:C13"/>
    <mergeCell ref="D12:D13"/>
    <mergeCell ref="E12:E13"/>
    <mergeCell ref="F12:F13"/>
    <mergeCell ref="G12:G13"/>
    <mergeCell ref="H12:H13"/>
    <mergeCell ref="I12:K12"/>
    <mergeCell ref="B14:B16"/>
    <mergeCell ref="C14:C16"/>
    <mergeCell ref="D14:D16"/>
    <mergeCell ref="E14:E16"/>
    <mergeCell ref="F14:F16"/>
    <mergeCell ref="G14:G16"/>
    <mergeCell ref="H14:H16"/>
    <mergeCell ref="I14:K14"/>
    <mergeCell ref="I15:K15"/>
    <mergeCell ref="B17:B18"/>
    <mergeCell ref="C17:C18"/>
    <mergeCell ref="D17:D18"/>
    <mergeCell ref="E17:E18"/>
    <mergeCell ref="F17:F18"/>
    <mergeCell ref="G17:G18"/>
    <mergeCell ref="H17:H18"/>
    <mergeCell ref="I17:K17"/>
    <mergeCell ref="I18:K18"/>
    <mergeCell ref="B19:B20"/>
    <mergeCell ref="D19:D20"/>
    <mergeCell ref="E19:E20"/>
    <mergeCell ref="F19:F20"/>
    <mergeCell ref="G19:G20"/>
    <mergeCell ref="H19:H20"/>
    <mergeCell ref="I19:K19"/>
    <mergeCell ref="I20:K20"/>
    <mergeCell ref="B21:B24"/>
    <mergeCell ref="C21:C24"/>
    <mergeCell ref="D21:D24"/>
    <mergeCell ref="E21:E24"/>
    <mergeCell ref="F21:F24"/>
    <mergeCell ref="G21:G24"/>
    <mergeCell ref="H21:H24"/>
    <mergeCell ref="I21:I24"/>
    <mergeCell ref="B25:B27"/>
    <mergeCell ref="C25:C27"/>
    <mergeCell ref="D25:D27"/>
    <mergeCell ref="E25:E27"/>
    <mergeCell ref="F25:F27"/>
    <mergeCell ref="G25:G27"/>
    <mergeCell ref="G30:G33"/>
    <mergeCell ref="H30:H33"/>
    <mergeCell ref="B28:B29"/>
    <mergeCell ref="C28:C29"/>
    <mergeCell ref="D28:D29"/>
    <mergeCell ref="E28:E29"/>
    <mergeCell ref="F28:F29"/>
    <mergeCell ref="G28:G29"/>
    <mergeCell ref="I34:K34"/>
    <mergeCell ref="I35:K35"/>
    <mergeCell ref="H28:H29"/>
    <mergeCell ref="I28:K28"/>
    <mergeCell ref="I29:K29"/>
    <mergeCell ref="B30:B33"/>
    <mergeCell ref="C30:C33"/>
    <mergeCell ref="D30:D33"/>
    <mergeCell ref="E30:E33"/>
    <mergeCell ref="F30:F33"/>
    <mergeCell ref="F37:F39"/>
    <mergeCell ref="G37:G39"/>
    <mergeCell ref="I30:K30"/>
    <mergeCell ref="B34:B35"/>
    <mergeCell ref="C34:C35"/>
    <mergeCell ref="D34:D35"/>
    <mergeCell ref="E34:E35"/>
    <mergeCell ref="F34:F35"/>
    <mergeCell ref="G34:G35"/>
    <mergeCell ref="H34:H35"/>
    <mergeCell ref="B40:B42"/>
    <mergeCell ref="D40:D42"/>
    <mergeCell ref="E40:E42"/>
    <mergeCell ref="F40:F42"/>
    <mergeCell ref="G40:G42"/>
    <mergeCell ref="I36:K36"/>
    <mergeCell ref="B37:B39"/>
    <mergeCell ref="C37:C39"/>
    <mergeCell ref="D37:D39"/>
    <mergeCell ref="E37:E39"/>
  </mergeCells>
  <hyperlinks>
    <hyperlink ref="C6:C7" r:id="rId1" display="石 油 連 盟"/>
    <hyperlink ref="C8:C9" r:id="rId2" display="需給統計　月例需給データ"/>
    <hyperlink ref="C12:C13" r:id="rId3" display="日 本 伸 銅 協 会"/>
    <hyperlink ref="C14:C16" r:id="rId4" display="（一社）日本電線工業会"/>
    <hyperlink ref="C34:C35" r:id="rId5" display="（一社） 日 本 貿 易 会"/>
    <hyperlink ref="C21" r:id="rId6" display="（一社）日本機械工業連合会"/>
    <hyperlink ref="C36" r:id="rId7" display="日本百貨店協会"/>
    <hyperlink ref="C25:C27" r:id="rId8" display="日本化学工業協会"/>
    <hyperlink ref="C17:C18" r:id="rId9" display="（一社）日本アルミニウム協会"/>
    <hyperlink ref="C30:C33" r:id="rId10" display="（一社） セ メ ン ト 協 会"/>
    <hyperlink ref="C28:C29" r:id="rId11" display="https://www.jcfa.gr.jp/"/>
    <hyperlink ref="C37:C39" r:id="rId12" display="https://www.jeita.or.jp/japanese/stat/electronic/2022/index.htm"/>
    <hyperlink ref="C19" r:id="rId13" display="・鉄鋼需給の動き"/>
    <hyperlink ref="C20" r:id="rId14" display="・統計情報　最新月統計"/>
    <hyperlink ref="B44" r:id="rId15" display="経済産業省"/>
    <hyperlink ref="C44" r:id="rId16" display="鉱工業指数　生産・出荷・在庫動向"/>
    <hyperlink ref="C47" r:id="rId17" display="速報"/>
    <hyperlink ref="C45" r:id="rId18" display="商業動態統計速報"/>
    <hyperlink ref="C41" r:id="rId19" display="データーベース"/>
    <hyperlink ref="C40" r:id="rId20" display="統計月報"/>
    <hyperlink ref="C46" r:id="rId21" display="小売業販売額の基調判断（5月分速報）"/>
    <hyperlink ref="C10:C11" r:id="rId22" display="https://j-mining-pf.jp/market_report/"/>
  </hyperlinks>
  <printOptions/>
  <pageMargins left="0.25" right="0.25" top="0.75" bottom="0.5" header="0.3" footer="0.3"/>
  <pageSetup fitToHeight="0" fitToWidth="1" horizontalDpi="600" verticalDpi="600" orientation="landscape" paperSize="9" scale="70" r:id="rId2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B1:S56"/>
  <sheetViews>
    <sheetView showGridLines="0" zoomScale="80" zoomScaleNormal="80" zoomScalePageLayoutView="0" workbookViewId="0" topLeftCell="B34">
      <selection activeCell="L38" sqref="L38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33.625" style="1" bestFit="1" customWidth="1"/>
    <col min="4" max="4" width="11.75390625" style="1" customWidth="1"/>
    <col min="5" max="5" width="9.625" style="1" customWidth="1"/>
    <col min="6" max="6" width="4.625" style="82" bestFit="1" customWidth="1"/>
    <col min="7" max="7" width="10.00390625" style="1" customWidth="1"/>
    <col min="8" max="8" width="28.50390625" style="1" bestFit="1" customWidth="1"/>
    <col min="9" max="9" width="14.125" style="1" customWidth="1"/>
    <col min="10" max="10" width="6.375" style="1" customWidth="1"/>
    <col min="11" max="11" width="10.00390625" style="1" bestFit="1" customWidth="1"/>
    <col min="12" max="12" width="11.875" style="1" customWidth="1"/>
    <col min="13" max="13" width="6.125" style="2" customWidth="1"/>
    <col min="14" max="14" width="9.25390625" style="17" customWidth="1"/>
    <col min="15" max="15" width="3.375" style="2" customWidth="1"/>
    <col min="16" max="16" width="3.375" style="37" customWidth="1"/>
    <col min="17" max="17" width="3.50390625" style="1" bestFit="1" customWidth="1"/>
    <col min="18" max="16384" width="9.00390625" style="1" customWidth="1"/>
  </cols>
  <sheetData>
    <row r="1" spans="2:18" ht="15" customHeight="1">
      <c r="B1" s="298" t="s">
        <v>93</v>
      </c>
      <c r="C1" s="298"/>
      <c r="D1" s="298"/>
      <c r="E1" s="299" t="s">
        <v>162</v>
      </c>
      <c r="F1" s="300">
        <v>9</v>
      </c>
      <c r="G1" s="301" t="s">
        <v>94</v>
      </c>
      <c r="H1" s="301"/>
      <c r="I1" s="110"/>
      <c r="L1" s="36"/>
      <c r="M1" s="302" t="s">
        <v>66</v>
      </c>
      <c r="N1" s="303"/>
      <c r="O1" s="303"/>
      <c r="P1" s="8">
        <v>10</v>
      </c>
      <c r="R1" s="99">
        <v>14</v>
      </c>
    </row>
    <row r="2" spans="2:16" ht="7.5" customHeight="1">
      <c r="B2" s="298"/>
      <c r="C2" s="298"/>
      <c r="D2" s="298"/>
      <c r="E2" s="299"/>
      <c r="F2" s="300"/>
      <c r="G2" s="301"/>
      <c r="H2" s="301"/>
      <c r="M2" s="17"/>
      <c r="N2" s="2"/>
      <c r="O2" s="42"/>
      <c r="P2" s="189"/>
    </row>
    <row r="3" spans="2:16" ht="17.25" customHeight="1">
      <c r="B3" s="298"/>
      <c r="C3" s="298"/>
      <c r="D3" s="298"/>
      <c r="E3" s="299"/>
      <c r="F3" s="300"/>
      <c r="G3" s="301"/>
      <c r="H3" s="301"/>
      <c r="L3" s="35"/>
      <c r="M3" s="302" t="s">
        <v>67</v>
      </c>
      <c r="N3" s="303"/>
      <c r="O3" s="303"/>
      <c r="P3" s="8">
        <v>25</v>
      </c>
    </row>
    <row r="4" spans="6:16" ht="6.75" customHeight="1" thickBot="1">
      <c r="F4" s="173"/>
      <c r="P4" s="8"/>
    </row>
    <row r="5" spans="2:19" s="3" customFormat="1" ht="24" customHeight="1" thickBot="1">
      <c r="B5" s="112" t="s">
        <v>16</v>
      </c>
      <c r="C5" s="106" t="s">
        <v>108</v>
      </c>
      <c r="D5" s="63" t="s">
        <v>17</v>
      </c>
      <c r="E5" s="285" t="s">
        <v>41</v>
      </c>
      <c r="F5" s="286"/>
      <c r="G5" s="287"/>
      <c r="H5" s="63" t="s">
        <v>42</v>
      </c>
      <c r="I5" s="285" t="s">
        <v>18</v>
      </c>
      <c r="J5" s="286"/>
      <c r="K5" s="288"/>
      <c r="L5" s="285" t="s">
        <v>43</v>
      </c>
      <c r="M5" s="289"/>
      <c r="N5" s="285" t="s">
        <v>85</v>
      </c>
      <c r="O5" s="290"/>
      <c r="P5" s="38"/>
      <c r="Q5" s="1"/>
      <c r="S5" s="40"/>
    </row>
    <row r="6" spans="2:19" ht="18.75" customHeight="1">
      <c r="B6" s="291" t="s">
        <v>0</v>
      </c>
      <c r="C6" s="292" t="s">
        <v>109</v>
      </c>
      <c r="D6" s="293" t="s">
        <v>19</v>
      </c>
      <c r="E6" s="295" t="s">
        <v>164</v>
      </c>
      <c r="F6" s="296">
        <f>$F$1-1</f>
        <v>8</v>
      </c>
      <c r="G6" s="297" t="s">
        <v>92</v>
      </c>
      <c r="H6" s="268" t="s">
        <v>5</v>
      </c>
      <c r="I6" s="282" t="s">
        <v>20</v>
      </c>
      <c r="J6" s="283"/>
      <c r="K6" s="284"/>
      <c r="L6" s="132">
        <v>12520</v>
      </c>
      <c r="M6" s="59" t="s">
        <v>38</v>
      </c>
      <c r="N6" s="190" t="s">
        <v>282</v>
      </c>
      <c r="O6" s="191" t="s">
        <v>84</v>
      </c>
      <c r="P6" s="40"/>
      <c r="S6" s="131"/>
    </row>
    <row r="7" spans="2:19" ht="18.75" customHeight="1">
      <c r="B7" s="230"/>
      <c r="C7" s="257"/>
      <c r="D7" s="294"/>
      <c r="E7" s="235"/>
      <c r="F7" s="237"/>
      <c r="G7" s="239"/>
      <c r="H7" s="260"/>
      <c r="I7" s="261" t="s">
        <v>21</v>
      </c>
      <c r="J7" s="262"/>
      <c r="K7" s="263"/>
      <c r="L7" s="130">
        <v>11949</v>
      </c>
      <c r="M7" s="4" t="s">
        <v>59</v>
      </c>
      <c r="N7" s="53" t="s">
        <v>283</v>
      </c>
      <c r="O7" s="31" t="s">
        <v>84</v>
      </c>
      <c r="P7" s="131"/>
      <c r="S7" s="40"/>
    </row>
    <row r="8" spans="2:19" ht="18.75" customHeight="1">
      <c r="B8" s="230" t="s">
        <v>1</v>
      </c>
      <c r="C8" s="256" t="s">
        <v>110</v>
      </c>
      <c r="D8" s="258" t="s">
        <v>14</v>
      </c>
      <c r="E8" s="247" t="str">
        <f>$E$6</f>
        <v>２０２３年</v>
      </c>
      <c r="F8" s="249">
        <f>$F$6</f>
        <v>8</v>
      </c>
      <c r="G8" s="251" t="s">
        <v>92</v>
      </c>
      <c r="H8" s="259" t="s">
        <v>6</v>
      </c>
      <c r="I8" s="253" t="s">
        <v>22</v>
      </c>
      <c r="J8" s="254"/>
      <c r="K8" s="264"/>
      <c r="L8" s="64">
        <v>9411</v>
      </c>
      <c r="M8" s="5" t="s">
        <v>39</v>
      </c>
      <c r="N8" s="170" t="s">
        <v>207</v>
      </c>
      <c r="O8" s="168" t="s">
        <v>84</v>
      </c>
      <c r="P8" s="40"/>
      <c r="S8" s="40"/>
    </row>
    <row r="9" spans="2:19" ht="18.75" customHeight="1">
      <c r="B9" s="230"/>
      <c r="C9" s="257"/>
      <c r="D9" s="232"/>
      <c r="E9" s="248"/>
      <c r="F9" s="250"/>
      <c r="G9" s="252"/>
      <c r="H9" s="260"/>
      <c r="I9" s="261" t="s">
        <v>23</v>
      </c>
      <c r="J9" s="262"/>
      <c r="K9" s="265"/>
      <c r="L9" s="133">
        <v>9372</v>
      </c>
      <c r="M9" s="66" t="s">
        <v>39</v>
      </c>
      <c r="N9" s="171" t="s">
        <v>284</v>
      </c>
      <c r="O9" s="172" t="s">
        <v>84</v>
      </c>
      <c r="P9" s="40"/>
      <c r="S9" s="40"/>
    </row>
    <row r="10" spans="2:19" ht="18.75" customHeight="1">
      <c r="B10" s="230" t="s">
        <v>2</v>
      </c>
      <c r="C10" s="280" t="s">
        <v>111</v>
      </c>
      <c r="D10" s="258" t="s">
        <v>24</v>
      </c>
      <c r="E10" s="247" t="str">
        <f>$E$6</f>
        <v>２０２３年</v>
      </c>
      <c r="F10" s="249">
        <f>$F$6</f>
        <v>8</v>
      </c>
      <c r="G10" s="251" t="s">
        <v>95</v>
      </c>
      <c r="H10" s="281" t="s">
        <v>124</v>
      </c>
      <c r="I10" s="148" t="s">
        <v>125</v>
      </c>
      <c r="J10" s="149"/>
      <c r="K10" s="153"/>
      <c r="L10" s="129">
        <v>127968</v>
      </c>
      <c r="M10" s="5" t="s">
        <v>75</v>
      </c>
      <c r="N10" s="166" t="s">
        <v>310</v>
      </c>
      <c r="O10" s="167" t="s">
        <v>84</v>
      </c>
      <c r="P10" s="131"/>
      <c r="S10" s="39"/>
    </row>
    <row r="11" spans="2:19" ht="18.75" customHeight="1">
      <c r="B11" s="230"/>
      <c r="C11" s="280"/>
      <c r="D11" s="232"/>
      <c r="E11" s="248"/>
      <c r="F11" s="250"/>
      <c r="G11" s="252"/>
      <c r="H11" s="260"/>
      <c r="I11" s="80" t="s">
        <v>126</v>
      </c>
      <c r="J11" s="150"/>
      <c r="K11" s="154"/>
      <c r="L11" s="130">
        <v>128757</v>
      </c>
      <c r="M11" s="4" t="s">
        <v>75</v>
      </c>
      <c r="N11" s="53" t="s">
        <v>311</v>
      </c>
      <c r="O11" s="31" t="s">
        <v>84</v>
      </c>
      <c r="P11" s="131"/>
      <c r="S11" s="39"/>
    </row>
    <row r="12" spans="2:19" ht="18.75" customHeight="1">
      <c r="B12" s="230" t="s">
        <v>3</v>
      </c>
      <c r="C12" s="279" t="s">
        <v>112</v>
      </c>
      <c r="D12" s="258" t="s">
        <v>25</v>
      </c>
      <c r="E12" s="247" t="str">
        <f>$E$6</f>
        <v>２０２３年</v>
      </c>
      <c r="F12" s="249">
        <f>$F$6</f>
        <v>8</v>
      </c>
      <c r="G12" s="251" t="s">
        <v>92</v>
      </c>
      <c r="H12" s="259" t="s">
        <v>7</v>
      </c>
      <c r="I12" s="253" t="s">
        <v>79</v>
      </c>
      <c r="J12" s="254"/>
      <c r="K12" s="255"/>
      <c r="L12" s="129">
        <v>45630</v>
      </c>
      <c r="M12" s="5" t="s">
        <v>75</v>
      </c>
      <c r="N12" s="65" t="s">
        <v>285</v>
      </c>
      <c r="O12" s="75" t="s">
        <v>84</v>
      </c>
      <c r="P12" s="40"/>
      <c r="S12" s="39"/>
    </row>
    <row r="13" spans="2:19" ht="18.75" customHeight="1">
      <c r="B13" s="230"/>
      <c r="C13" s="257"/>
      <c r="D13" s="232"/>
      <c r="E13" s="248"/>
      <c r="F13" s="250"/>
      <c r="G13" s="252"/>
      <c r="H13" s="260"/>
      <c r="I13" s="80" t="s">
        <v>99</v>
      </c>
      <c r="J13" s="93">
        <f>F1-2</f>
        <v>7</v>
      </c>
      <c r="K13" s="92"/>
      <c r="L13" s="134">
        <v>51580</v>
      </c>
      <c r="M13" s="4" t="s">
        <v>75</v>
      </c>
      <c r="N13" s="55" t="s">
        <v>286</v>
      </c>
      <c r="O13" s="32" t="s">
        <v>84</v>
      </c>
      <c r="P13" s="39"/>
      <c r="S13" s="39"/>
    </row>
    <row r="14" spans="2:19" ht="18.75" customHeight="1">
      <c r="B14" s="230" t="s">
        <v>60</v>
      </c>
      <c r="C14" s="279" t="s">
        <v>113</v>
      </c>
      <c r="D14" s="258" t="s">
        <v>26</v>
      </c>
      <c r="E14" s="247" t="str">
        <f>$E$6</f>
        <v>２０２３年</v>
      </c>
      <c r="F14" s="249">
        <f>$F$6</f>
        <v>8</v>
      </c>
      <c r="G14" s="251" t="s">
        <v>96</v>
      </c>
      <c r="H14" s="259" t="s">
        <v>27</v>
      </c>
      <c r="I14" s="253" t="s">
        <v>28</v>
      </c>
      <c r="J14" s="254"/>
      <c r="K14" s="264"/>
      <c r="L14" s="135">
        <v>46100</v>
      </c>
      <c r="M14" s="5" t="s">
        <v>39</v>
      </c>
      <c r="N14" s="166" t="s">
        <v>230</v>
      </c>
      <c r="O14" s="167" t="s">
        <v>84</v>
      </c>
      <c r="P14" s="39"/>
      <c r="S14" s="39"/>
    </row>
    <row r="15" spans="2:19" ht="18.75" customHeight="1">
      <c r="B15" s="230"/>
      <c r="C15" s="266"/>
      <c r="D15" s="267"/>
      <c r="E15" s="235"/>
      <c r="F15" s="237"/>
      <c r="G15" s="239"/>
      <c r="H15" s="268"/>
      <c r="I15" s="272" t="s">
        <v>29</v>
      </c>
      <c r="J15" s="273"/>
      <c r="K15" s="274"/>
      <c r="L15" s="136">
        <v>2200</v>
      </c>
      <c r="M15" s="71" t="s">
        <v>39</v>
      </c>
      <c r="N15" s="179" t="s">
        <v>287</v>
      </c>
      <c r="O15" s="178" t="s">
        <v>84</v>
      </c>
      <c r="P15" s="39"/>
      <c r="S15" s="39"/>
    </row>
    <row r="16" spans="2:19" ht="18.75" customHeight="1">
      <c r="B16" s="230"/>
      <c r="C16" s="257"/>
      <c r="D16" s="232"/>
      <c r="E16" s="248"/>
      <c r="F16" s="250"/>
      <c r="G16" s="252"/>
      <c r="H16" s="260"/>
      <c r="I16" s="80" t="s">
        <v>100</v>
      </c>
      <c r="J16" s="93">
        <f>$J$13</f>
        <v>7</v>
      </c>
      <c r="K16" s="88"/>
      <c r="L16" s="70">
        <v>2715</v>
      </c>
      <c r="M16" s="4" t="s">
        <v>48</v>
      </c>
      <c r="N16" s="53" t="s">
        <v>288</v>
      </c>
      <c r="O16" s="31" t="s">
        <v>84</v>
      </c>
      <c r="P16" s="39"/>
      <c r="S16" s="40"/>
    </row>
    <row r="17" spans="2:19" ht="18.75" customHeight="1">
      <c r="B17" s="230" t="s">
        <v>61</v>
      </c>
      <c r="C17" s="275" t="s">
        <v>114</v>
      </c>
      <c r="D17" s="277" t="s">
        <v>86</v>
      </c>
      <c r="E17" s="247" t="str">
        <f>$E$6</f>
        <v>２０２３年</v>
      </c>
      <c r="F17" s="249">
        <f>$F$6</f>
        <v>8</v>
      </c>
      <c r="G17" s="251" t="s">
        <v>95</v>
      </c>
      <c r="H17" s="259" t="s">
        <v>76</v>
      </c>
      <c r="I17" s="253" t="s">
        <v>77</v>
      </c>
      <c r="J17" s="254"/>
      <c r="K17" s="255"/>
      <c r="L17" s="64">
        <v>124145</v>
      </c>
      <c r="M17" s="5" t="s">
        <v>75</v>
      </c>
      <c r="N17" s="65" t="s">
        <v>174</v>
      </c>
      <c r="O17" s="75" t="s">
        <v>84</v>
      </c>
      <c r="P17" s="39"/>
      <c r="S17" s="39"/>
    </row>
    <row r="18" spans="2:19" ht="18.75" customHeight="1">
      <c r="B18" s="230"/>
      <c r="C18" s="276"/>
      <c r="D18" s="278"/>
      <c r="E18" s="248"/>
      <c r="F18" s="250"/>
      <c r="G18" s="252"/>
      <c r="H18" s="260"/>
      <c r="I18" s="261" t="s">
        <v>78</v>
      </c>
      <c r="J18" s="262"/>
      <c r="K18" s="263"/>
      <c r="L18" s="133">
        <v>131784</v>
      </c>
      <c r="M18" s="4" t="s">
        <v>75</v>
      </c>
      <c r="N18" s="55" t="s">
        <v>289</v>
      </c>
      <c r="O18" s="32" t="s">
        <v>84</v>
      </c>
      <c r="P18" s="39"/>
      <c r="S18" s="39"/>
    </row>
    <row r="19" spans="2:19" ht="18.75" customHeight="1">
      <c r="B19" s="230" t="s">
        <v>62</v>
      </c>
      <c r="C19" s="111" t="s">
        <v>115</v>
      </c>
      <c r="D19" s="258" t="s">
        <v>30</v>
      </c>
      <c r="E19" s="247" t="str">
        <f>$E$6</f>
        <v>２０２３年</v>
      </c>
      <c r="F19" s="249">
        <f>$F$6</f>
        <v>8</v>
      </c>
      <c r="G19" s="251" t="s">
        <v>92</v>
      </c>
      <c r="H19" s="259" t="s">
        <v>31</v>
      </c>
      <c r="I19" s="253" t="s">
        <v>68</v>
      </c>
      <c r="J19" s="254"/>
      <c r="K19" s="264"/>
      <c r="L19" s="137">
        <v>7147</v>
      </c>
      <c r="M19" s="5" t="s">
        <v>39</v>
      </c>
      <c r="N19" s="169" t="s">
        <v>230</v>
      </c>
      <c r="O19" s="75" t="s">
        <v>84</v>
      </c>
      <c r="P19" s="39"/>
      <c r="S19" s="39"/>
    </row>
    <row r="20" spans="2:19" ht="18.75" customHeight="1">
      <c r="B20" s="230"/>
      <c r="C20" s="111" t="s">
        <v>116</v>
      </c>
      <c r="D20" s="232"/>
      <c r="E20" s="248"/>
      <c r="F20" s="250"/>
      <c r="G20" s="252"/>
      <c r="H20" s="260"/>
      <c r="I20" s="261" t="s">
        <v>82</v>
      </c>
      <c r="J20" s="262"/>
      <c r="K20" s="265"/>
      <c r="L20" s="130">
        <v>4905</v>
      </c>
      <c r="M20" s="4" t="s">
        <v>39</v>
      </c>
      <c r="N20" s="201" t="s">
        <v>189</v>
      </c>
      <c r="O20" s="33" t="s">
        <v>84</v>
      </c>
      <c r="P20" s="39"/>
      <c r="S20" s="39"/>
    </row>
    <row r="21" spans="2:19" ht="18.75" customHeight="1" hidden="1">
      <c r="B21" s="230" t="s">
        <v>63</v>
      </c>
      <c r="C21" s="256" t="s">
        <v>117</v>
      </c>
      <c r="D21" s="258" t="s">
        <v>53</v>
      </c>
      <c r="E21" s="247" t="s">
        <v>142</v>
      </c>
      <c r="F21" s="249">
        <v>10</v>
      </c>
      <c r="G21" s="251" t="s">
        <v>97</v>
      </c>
      <c r="H21" s="259" t="s">
        <v>54</v>
      </c>
      <c r="I21" s="269" t="s">
        <v>55</v>
      </c>
      <c r="J21" s="23" t="s">
        <v>106</v>
      </c>
      <c r="K21" s="24" t="s">
        <v>57</v>
      </c>
      <c r="L21" s="185">
        <v>647968</v>
      </c>
      <c r="M21" s="5" t="s">
        <v>83</v>
      </c>
      <c r="N21" s="65" t="s">
        <v>143</v>
      </c>
      <c r="O21" s="75" t="s">
        <v>84</v>
      </c>
      <c r="P21" s="39"/>
      <c r="S21" s="39"/>
    </row>
    <row r="22" spans="2:19" ht="18.75" customHeight="1" hidden="1">
      <c r="B22" s="230"/>
      <c r="C22" s="266"/>
      <c r="D22" s="267"/>
      <c r="E22" s="235"/>
      <c r="F22" s="237"/>
      <c r="G22" s="239"/>
      <c r="H22" s="268"/>
      <c r="I22" s="270"/>
      <c r="J22" s="25" t="s">
        <v>144</v>
      </c>
      <c r="K22" s="26" t="s">
        <v>91</v>
      </c>
      <c r="L22" s="187">
        <v>338327</v>
      </c>
      <c r="M22" s="71" t="s">
        <v>83</v>
      </c>
      <c r="N22" s="105" t="s">
        <v>145</v>
      </c>
      <c r="O22" s="155" t="s">
        <v>84</v>
      </c>
      <c r="P22" s="39"/>
      <c r="S22" s="39"/>
    </row>
    <row r="23" spans="2:19" ht="18.75" customHeight="1" hidden="1">
      <c r="B23" s="230"/>
      <c r="C23" s="266"/>
      <c r="D23" s="267"/>
      <c r="E23" s="235"/>
      <c r="F23" s="237"/>
      <c r="G23" s="239"/>
      <c r="H23" s="268"/>
      <c r="I23" s="270"/>
      <c r="J23" s="27"/>
      <c r="K23" s="26" t="s">
        <v>56</v>
      </c>
      <c r="L23" s="187">
        <v>367044</v>
      </c>
      <c r="M23" s="71" t="s">
        <v>83</v>
      </c>
      <c r="N23" s="105" t="s">
        <v>146</v>
      </c>
      <c r="O23" s="155" t="s">
        <v>84</v>
      </c>
      <c r="P23" s="39"/>
      <c r="S23" s="100"/>
    </row>
    <row r="24" spans="2:19" ht="18.75" customHeight="1" hidden="1">
      <c r="B24" s="230"/>
      <c r="C24" s="257"/>
      <c r="D24" s="232"/>
      <c r="E24" s="248"/>
      <c r="F24" s="250"/>
      <c r="G24" s="252"/>
      <c r="H24" s="260"/>
      <c r="I24" s="271"/>
      <c r="J24" s="28"/>
      <c r="K24" s="29" t="s">
        <v>58</v>
      </c>
      <c r="L24" s="186">
        <v>705371</v>
      </c>
      <c r="M24" s="4" t="s">
        <v>83</v>
      </c>
      <c r="N24" s="68" t="s">
        <v>147</v>
      </c>
      <c r="O24" s="33" t="s">
        <v>84</v>
      </c>
      <c r="P24" s="39"/>
      <c r="S24" s="39"/>
    </row>
    <row r="25" spans="2:19" ht="18.75" customHeight="1">
      <c r="B25" s="230" t="s">
        <v>69</v>
      </c>
      <c r="C25" s="256" t="s">
        <v>69</v>
      </c>
      <c r="D25" s="258" t="s">
        <v>70</v>
      </c>
      <c r="E25" s="247" t="str">
        <f>$E$6</f>
        <v>２０２３年</v>
      </c>
      <c r="F25" s="249">
        <f>$F$6</f>
        <v>8</v>
      </c>
      <c r="G25" s="251" t="s">
        <v>92</v>
      </c>
      <c r="H25" s="43"/>
      <c r="I25" s="44" t="s">
        <v>71</v>
      </c>
      <c r="J25" s="45"/>
      <c r="K25" s="46"/>
      <c r="L25" s="129">
        <v>467747</v>
      </c>
      <c r="M25" s="5" t="s">
        <v>75</v>
      </c>
      <c r="N25" s="65" t="s">
        <v>290</v>
      </c>
      <c r="O25" s="168" t="s">
        <v>84</v>
      </c>
      <c r="P25" s="40"/>
      <c r="S25" s="40"/>
    </row>
    <row r="26" spans="2:19" ht="18.75" customHeight="1">
      <c r="B26" s="230"/>
      <c r="C26" s="266"/>
      <c r="D26" s="267"/>
      <c r="E26" s="235"/>
      <c r="F26" s="237"/>
      <c r="G26" s="239"/>
      <c r="H26" s="43" t="s">
        <v>74</v>
      </c>
      <c r="I26" s="47" t="s">
        <v>72</v>
      </c>
      <c r="J26" s="48"/>
      <c r="K26" s="49"/>
      <c r="L26" s="138">
        <v>426172</v>
      </c>
      <c r="M26" s="71" t="s">
        <v>75</v>
      </c>
      <c r="N26" s="105" t="s">
        <v>194</v>
      </c>
      <c r="O26" s="143" t="s">
        <v>84</v>
      </c>
      <c r="P26" s="39"/>
      <c r="S26" s="39"/>
    </row>
    <row r="27" spans="2:19" ht="18.75" customHeight="1">
      <c r="B27" s="230"/>
      <c r="C27" s="257"/>
      <c r="D27" s="232"/>
      <c r="E27" s="248"/>
      <c r="F27" s="250"/>
      <c r="G27" s="252"/>
      <c r="H27" s="43"/>
      <c r="I27" s="50" t="s">
        <v>73</v>
      </c>
      <c r="J27" s="51"/>
      <c r="K27" s="52"/>
      <c r="L27" s="130">
        <v>185314</v>
      </c>
      <c r="M27" s="4" t="s">
        <v>75</v>
      </c>
      <c r="N27" s="53" t="s">
        <v>291</v>
      </c>
      <c r="O27" s="193" t="s">
        <v>84</v>
      </c>
      <c r="P27" s="39"/>
      <c r="S27" s="131"/>
    </row>
    <row r="28" spans="2:16" ht="18.75" customHeight="1">
      <c r="B28" s="230" t="s">
        <v>4</v>
      </c>
      <c r="C28" s="244" t="s">
        <v>120</v>
      </c>
      <c r="D28" s="258" t="s">
        <v>32</v>
      </c>
      <c r="E28" s="247" t="str">
        <f>$E$6</f>
        <v>２０２３年</v>
      </c>
      <c r="F28" s="249">
        <f>$F$6</f>
        <v>8</v>
      </c>
      <c r="G28" s="251" t="s">
        <v>95</v>
      </c>
      <c r="H28" s="259" t="s">
        <v>9</v>
      </c>
      <c r="I28" s="253" t="s">
        <v>8</v>
      </c>
      <c r="J28" s="254"/>
      <c r="K28" s="264"/>
      <c r="L28" s="64">
        <v>58626</v>
      </c>
      <c r="M28" s="5" t="s">
        <v>75</v>
      </c>
      <c r="N28" s="65" t="s">
        <v>151</v>
      </c>
      <c r="O28" s="75" t="s">
        <v>84</v>
      </c>
      <c r="P28" s="39"/>
    </row>
    <row r="29" spans="2:16" ht="18.75" customHeight="1">
      <c r="B29" s="230"/>
      <c r="C29" s="246"/>
      <c r="D29" s="232"/>
      <c r="E29" s="248"/>
      <c r="F29" s="250"/>
      <c r="G29" s="252"/>
      <c r="H29" s="260"/>
      <c r="I29" s="261" t="s">
        <v>33</v>
      </c>
      <c r="J29" s="262"/>
      <c r="K29" s="265"/>
      <c r="L29" s="134">
        <v>113697</v>
      </c>
      <c r="M29" s="4" t="s">
        <v>75</v>
      </c>
      <c r="N29" s="67" t="s">
        <v>292</v>
      </c>
      <c r="O29" s="77" t="s">
        <v>84</v>
      </c>
      <c r="P29" s="39"/>
    </row>
    <row r="30" spans="2:16" ht="18.75" customHeight="1">
      <c r="B30" s="230" t="s">
        <v>65</v>
      </c>
      <c r="C30" s="256" t="s">
        <v>157</v>
      </c>
      <c r="D30" s="258" t="s">
        <v>46</v>
      </c>
      <c r="E30" s="247" t="str">
        <f>$E$6</f>
        <v>２０２３年</v>
      </c>
      <c r="F30" s="249">
        <f>$F$6</f>
        <v>8</v>
      </c>
      <c r="G30" s="251" t="s">
        <v>98</v>
      </c>
      <c r="H30" s="259" t="s">
        <v>10</v>
      </c>
      <c r="I30" s="253" t="s">
        <v>81</v>
      </c>
      <c r="J30" s="254"/>
      <c r="K30" s="255"/>
      <c r="L30" s="137">
        <v>3689</v>
      </c>
      <c r="M30" s="5" t="s">
        <v>39</v>
      </c>
      <c r="N30" s="65" t="s">
        <v>293</v>
      </c>
      <c r="O30" s="75" t="s">
        <v>84</v>
      </c>
      <c r="P30" s="39"/>
    </row>
    <row r="31" spans="2:16" ht="18.75" customHeight="1">
      <c r="B31" s="230"/>
      <c r="C31" s="266"/>
      <c r="D31" s="267"/>
      <c r="E31" s="235"/>
      <c r="F31" s="237"/>
      <c r="G31" s="239"/>
      <c r="H31" s="268"/>
      <c r="I31" s="7" t="s">
        <v>34</v>
      </c>
      <c r="J31" s="58"/>
      <c r="K31" s="9" t="s">
        <v>51</v>
      </c>
      <c r="L31" s="138">
        <v>3391</v>
      </c>
      <c r="M31" s="71" t="s">
        <v>39</v>
      </c>
      <c r="N31" s="72" t="s">
        <v>294</v>
      </c>
      <c r="O31" s="79" t="s">
        <v>84</v>
      </c>
      <c r="P31" s="39"/>
    </row>
    <row r="32" spans="2:16" ht="18.75" customHeight="1">
      <c r="B32" s="230"/>
      <c r="C32" s="266"/>
      <c r="D32" s="267"/>
      <c r="E32" s="235"/>
      <c r="F32" s="237">
        <f>$F$1-1</f>
        <v>8</v>
      </c>
      <c r="G32" s="239"/>
      <c r="H32" s="268"/>
      <c r="I32" s="56"/>
      <c r="J32" s="57"/>
      <c r="K32" s="18" t="s">
        <v>49</v>
      </c>
      <c r="L32" s="139">
        <v>2698</v>
      </c>
      <c r="M32" s="69" t="s">
        <v>39</v>
      </c>
      <c r="N32" s="72" t="s">
        <v>295</v>
      </c>
      <c r="O32" s="78" t="s">
        <v>127</v>
      </c>
      <c r="P32" s="39"/>
    </row>
    <row r="33" spans="2:16" ht="18.75" customHeight="1">
      <c r="B33" s="230"/>
      <c r="C33" s="257"/>
      <c r="D33" s="232"/>
      <c r="E33" s="248"/>
      <c r="F33" s="250"/>
      <c r="G33" s="252"/>
      <c r="H33" s="260"/>
      <c r="I33" s="6"/>
      <c r="J33" s="20"/>
      <c r="K33" s="19" t="s">
        <v>50</v>
      </c>
      <c r="L33" s="70">
        <v>693</v>
      </c>
      <c r="M33" s="4" t="s">
        <v>39</v>
      </c>
      <c r="N33" s="53" t="s">
        <v>296</v>
      </c>
      <c r="O33" s="31" t="s">
        <v>84</v>
      </c>
      <c r="P33" s="39"/>
    </row>
    <row r="34" spans="2:17" ht="18.75" customHeight="1">
      <c r="B34" s="230" t="s">
        <v>64</v>
      </c>
      <c r="C34" s="256" t="s">
        <v>64</v>
      </c>
      <c r="D34" s="258" t="s">
        <v>35</v>
      </c>
      <c r="E34" s="247" t="str">
        <f>$E$6</f>
        <v>２０２３年</v>
      </c>
      <c r="F34" s="249">
        <f>$F$6</f>
        <v>8</v>
      </c>
      <c r="G34" s="251" t="s">
        <v>95</v>
      </c>
      <c r="H34" s="259" t="s">
        <v>11</v>
      </c>
      <c r="I34" s="253" t="s">
        <v>36</v>
      </c>
      <c r="J34" s="254"/>
      <c r="K34" s="255"/>
      <c r="L34" s="140" t="s">
        <v>297</v>
      </c>
      <c r="M34" s="5" t="s">
        <v>40</v>
      </c>
      <c r="N34" s="65" t="s">
        <v>299</v>
      </c>
      <c r="O34" s="75" t="s">
        <v>84</v>
      </c>
      <c r="P34" s="100"/>
      <c r="Q34" s="42"/>
    </row>
    <row r="35" spans="2:17" ht="18.75" customHeight="1">
      <c r="B35" s="230"/>
      <c r="C35" s="257"/>
      <c r="D35" s="232"/>
      <c r="E35" s="248"/>
      <c r="F35" s="250"/>
      <c r="G35" s="252"/>
      <c r="H35" s="260"/>
      <c r="I35" s="261" t="s">
        <v>52</v>
      </c>
      <c r="J35" s="262"/>
      <c r="K35" s="263"/>
      <c r="L35" s="141" t="s">
        <v>298</v>
      </c>
      <c r="M35" s="66" t="s">
        <v>40</v>
      </c>
      <c r="N35" s="55" t="s">
        <v>300</v>
      </c>
      <c r="O35" s="32" t="s">
        <v>84</v>
      </c>
      <c r="P35" s="39"/>
      <c r="Q35" s="42"/>
    </row>
    <row r="36" spans="2:17" ht="18.75" customHeight="1">
      <c r="B36" s="113" t="s">
        <v>123</v>
      </c>
      <c r="C36" s="108" t="s">
        <v>118</v>
      </c>
      <c r="D36" s="21" t="s">
        <v>15</v>
      </c>
      <c r="E36" s="56" t="str">
        <f>$E$6</f>
        <v>２０２３年</v>
      </c>
      <c r="F36" s="83">
        <f>$F$6</f>
        <v>8</v>
      </c>
      <c r="G36" s="81" t="s">
        <v>95</v>
      </c>
      <c r="H36" s="22" t="s">
        <v>12</v>
      </c>
      <c r="I36" s="241" t="s">
        <v>13</v>
      </c>
      <c r="J36" s="242"/>
      <c r="K36" s="243"/>
      <c r="L36" s="142">
        <v>3897</v>
      </c>
      <c r="M36" s="59" t="s">
        <v>40</v>
      </c>
      <c r="N36" s="127" t="s">
        <v>301</v>
      </c>
      <c r="O36" s="128" t="s">
        <v>84</v>
      </c>
      <c r="P36" s="39"/>
      <c r="Q36" s="42"/>
    </row>
    <row r="37" spans="2:16" ht="18.75" customHeight="1">
      <c r="B37" s="230" t="s">
        <v>88</v>
      </c>
      <c r="C37" s="244" t="s">
        <v>119</v>
      </c>
      <c r="D37" s="233" t="s">
        <v>89</v>
      </c>
      <c r="E37" s="247" t="str">
        <f>$E$6</f>
        <v>２０２３年</v>
      </c>
      <c r="F37" s="249">
        <f>$F$6-1</f>
        <v>7</v>
      </c>
      <c r="G37" s="251" t="s">
        <v>95</v>
      </c>
      <c r="H37" s="60"/>
      <c r="I37" s="89" t="s">
        <v>101</v>
      </c>
      <c r="J37" s="94">
        <f>$J$13</f>
        <v>7</v>
      </c>
      <c r="K37" s="90"/>
      <c r="L37" s="129">
        <v>8731</v>
      </c>
      <c r="M37" s="73" t="s">
        <v>40</v>
      </c>
      <c r="N37" s="65" t="s">
        <v>302</v>
      </c>
      <c r="O37" s="168" t="s">
        <v>84</v>
      </c>
      <c r="P37" s="40"/>
    </row>
    <row r="38" spans="2:16" ht="18.75" customHeight="1">
      <c r="B38" s="230"/>
      <c r="C38" s="245"/>
      <c r="D38" s="233"/>
      <c r="E38" s="235"/>
      <c r="F38" s="237"/>
      <c r="G38" s="239"/>
      <c r="H38" s="43" t="s">
        <v>90</v>
      </c>
      <c r="I38" s="47" t="s">
        <v>102</v>
      </c>
      <c r="J38" s="95">
        <f>$J$13</f>
        <v>7</v>
      </c>
      <c r="K38" s="91"/>
      <c r="L38" s="138" t="s">
        <v>303</v>
      </c>
      <c r="M38" s="71" t="s">
        <v>40</v>
      </c>
      <c r="N38" s="72" t="s">
        <v>237</v>
      </c>
      <c r="O38" s="194" t="s">
        <v>84</v>
      </c>
      <c r="P38" s="39"/>
    </row>
    <row r="39" spans="2:16" ht="18.75" customHeight="1">
      <c r="B39" s="230"/>
      <c r="C39" s="246"/>
      <c r="D39" s="233"/>
      <c r="E39" s="248"/>
      <c r="F39" s="250"/>
      <c r="G39" s="252"/>
      <c r="H39" s="182"/>
      <c r="I39" s="50" t="s">
        <v>103</v>
      </c>
      <c r="J39" s="93">
        <f>$J$13</f>
        <v>7</v>
      </c>
      <c r="K39" s="183">
        <f>$F$1-2</f>
        <v>7</v>
      </c>
      <c r="L39" s="130" t="s">
        <v>304</v>
      </c>
      <c r="M39" s="184" t="s">
        <v>40</v>
      </c>
      <c r="N39" s="53" t="s">
        <v>234</v>
      </c>
      <c r="O39" s="193" t="s">
        <v>84</v>
      </c>
      <c r="P39" s="131"/>
    </row>
    <row r="40" spans="2:16" ht="18.75" customHeight="1">
      <c r="B40" s="229" t="s">
        <v>138</v>
      </c>
      <c r="C40" s="111" t="s">
        <v>130</v>
      </c>
      <c r="D40" s="232" t="s">
        <v>131</v>
      </c>
      <c r="E40" s="235" t="str">
        <f>$E$6</f>
        <v>２０２３年</v>
      </c>
      <c r="F40" s="237">
        <f>$F$6</f>
        <v>8</v>
      </c>
      <c r="G40" s="239" t="s">
        <v>95</v>
      </c>
      <c r="H40" s="43"/>
      <c r="I40" s="161" t="s">
        <v>132</v>
      </c>
      <c r="J40" s="162"/>
      <c r="K40" s="163"/>
      <c r="L40" s="164">
        <v>340341</v>
      </c>
      <c r="M40" s="165" t="s">
        <v>133</v>
      </c>
      <c r="N40" s="180" t="s">
        <v>309</v>
      </c>
      <c r="O40" s="181" t="s">
        <v>84</v>
      </c>
      <c r="P40" s="40"/>
    </row>
    <row r="41" spans="2:16" ht="18.75" customHeight="1">
      <c r="B41" s="230"/>
      <c r="C41" s="111" t="s">
        <v>134</v>
      </c>
      <c r="D41" s="233"/>
      <c r="E41" s="235"/>
      <c r="F41" s="237"/>
      <c r="G41" s="239"/>
      <c r="H41" s="43" t="s">
        <v>135</v>
      </c>
      <c r="I41" s="47" t="s">
        <v>136</v>
      </c>
      <c r="J41" s="158"/>
      <c r="K41" s="49"/>
      <c r="L41" s="138">
        <v>354697</v>
      </c>
      <c r="M41" s="71" t="s">
        <v>133</v>
      </c>
      <c r="N41" s="188" t="s">
        <v>308</v>
      </c>
      <c r="O41" s="143" t="s">
        <v>84</v>
      </c>
      <c r="P41" s="39"/>
    </row>
    <row r="42" spans="2:16" ht="18.75" customHeight="1" thickBot="1">
      <c r="B42" s="231"/>
      <c r="C42" s="159"/>
      <c r="D42" s="234"/>
      <c r="E42" s="236"/>
      <c r="F42" s="238"/>
      <c r="G42" s="240"/>
      <c r="H42" s="61"/>
      <c r="I42" s="62" t="s">
        <v>137</v>
      </c>
      <c r="J42" s="96">
        <f>J37</f>
        <v>7</v>
      </c>
      <c r="K42" s="160"/>
      <c r="L42" s="151">
        <v>778244</v>
      </c>
      <c r="M42" s="74" t="s">
        <v>133</v>
      </c>
      <c r="N42" s="115" t="s">
        <v>176</v>
      </c>
      <c r="O42" s="152" t="s">
        <v>84</v>
      </c>
      <c r="P42" s="39"/>
    </row>
    <row r="43" spans="11:16" ht="18.75" customHeight="1" thickBot="1">
      <c r="K43" s="8"/>
      <c r="L43" s="175"/>
      <c r="N43" s="126" t="s">
        <v>107</v>
      </c>
      <c r="O43" s="126"/>
      <c r="P43" s="41"/>
    </row>
    <row r="44" spans="2:16" ht="18.75" customHeight="1">
      <c r="B44" s="30" t="s">
        <v>44</v>
      </c>
      <c r="C44" s="109" t="s">
        <v>121</v>
      </c>
      <c r="D44" s="10" t="s">
        <v>37</v>
      </c>
      <c r="E44" s="84" t="str">
        <f>E6</f>
        <v>２０２３年</v>
      </c>
      <c r="F44" s="97">
        <f>$F$6</f>
        <v>8</v>
      </c>
      <c r="G44" s="85" t="s">
        <v>92</v>
      </c>
      <c r="H44" s="11" t="s">
        <v>80</v>
      </c>
      <c r="I44" s="118" t="s">
        <v>104</v>
      </c>
      <c r="J44" s="119"/>
      <c r="K44" s="120"/>
      <c r="L44" s="144">
        <v>103.8</v>
      </c>
      <c r="M44" s="12"/>
      <c r="N44" s="199" t="s">
        <v>281</v>
      </c>
      <c r="O44" s="200" t="s">
        <v>84</v>
      </c>
      <c r="P44" s="39"/>
    </row>
    <row r="45" spans="2:16" ht="18" customHeight="1" thickBot="1">
      <c r="B45" s="13"/>
      <c r="C45" s="147" t="s">
        <v>148</v>
      </c>
      <c r="D45" s="14" t="s">
        <v>45</v>
      </c>
      <c r="E45" s="86" t="str">
        <f>E6</f>
        <v>２０２３年</v>
      </c>
      <c r="F45" s="98">
        <f>$F$6</f>
        <v>8</v>
      </c>
      <c r="G45" s="87" t="s">
        <v>92</v>
      </c>
      <c r="H45" s="15" t="s">
        <v>87</v>
      </c>
      <c r="I45" s="121" t="s">
        <v>105</v>
      </c>
      <c r="J45" s="122"/>
      <c r="K45" s="123"/>
      <c r="L45" s="176">
        <v>13391</v>
      </c>
      <c r="M45" s="16" t="s">
        <v>47</v>
      </c>
      <c r="N45" s="115" t="s">
        <v>205</v>
      </c>
      <c r="O45" s="116" t="s">
        <v>84</v>
      </c>
      <c r="P45" s="39"/>
    </row>
    <row r="46" spans="2:12" ht="18.75" customHeight="1">
      <c r="B46" s="124" t="s">
        <v>122</v>
      </c>
      <c r="C46" s="125" t="s">
        <v>140</v>
      </c>
      <c r="D46" s="8"/>
      <c r="E46" s="103"/>
      <c r="F46" s="8"/>
      <c r="G46" s="104"/>
      <c r="H46" s="8"/>
      <c r="L46" s="117"/>
    </row>
    <row r="47" spans="2:12" ht="20.25" customHeight="1">
      <c r="B47" s="145" t="s">
        <v>128</v>
      </c>
      <c r="C47" s="146" t="s">
        <v>129</v>
      </c>
      <c r="E47" s="8"/>
      <c r="F47" s="107"/>
      <c r="G47" s="107"/>
      <c r="H47" s="114"/>
      <c r="J47" s="103"/>
      <c r="L47" s="117"/>
    </row>
    <row r="48" spans="2:12" ht="12">
      <c r="B48" s="101"/>
      <c r="C48" s="101"/>
      <c r="D48" s="101"/>
      <c r="E48" s="8"/>
      <c r="F48" s="8"/>
      <c r="G48" s="104"/>
      <c r="H48" s="8"/>
      <c r="L48" s="117"/>
    </row>
    <row r="49" spans="2:8" ht="12">
      <c r="B49" s="101"/>
      <c r="C49" s="101"/>
      <c r="D49" s="101"/>
      <c r="E49" s="8"/>
      <c r="F49" s="8"/>
      <c r="G49" s="104"/>
      <c r="H49" s="8"/>
    </row>
    <row r="50" spans="5:8" ht="12">
      <c r="E50" s="8"/>
      <c r="F50" s="8"/>
      <c r="G50" s="104"/>
      <c r="H50" s="8"/>
    </row>
    <row r="51" spans="2:9" ht="12">
      <c r="B51" s="101"/>
      <c r="C51" s="101"/>
      <c r="D51" s="101"/>
      <c r="H51" s="101"/>
      <c r="I51" s="101"/>
    </row>
    <row r="52" spans="8:9" ht="12">
      <c r="H52" s="101"/>
      <c r="I52" s="101"/>
    </row>
    <row r="53" spans="2:9" ht="12">
      <c r="B53" s="101"/>
      <c r="C53" s="101"/>
      <c r="D53" s="101"/>
      <c r="E53" s="101"/>
      <c r="F53" s="102"/>
      <c r="G53" s="101"/>
      <c r="H53" s="101"/>
      <c r="I53" s="101"/>
    </row>
    <row r="55" spans="8:9" ht="12">
      <c r="H55" s="101"/>
      <c r="I55" s="101"/>
    </row>
    <row r="56" spans="2:9" ht="12">
      <c r="B56" s="101"/>
      <c r="C56" s="101"/>
      <c r="D56" s="101"/>
      <c r="E56" s="101"/>
      <c r="F56" s="102"/>
      <c r="G56" s="101"/>
      <c r="H56" s="101"/>
      <c r="I56" s="101"/>
    </row>
  </sheetData>
  <sheetProtection/>
  <mergeCells count="121">
    <mergeCell ref="B1:D3"/>
    <mergeCell ref="E1:E3"/>
    <mergeCell ref="F1:F3"/>
    <mergeCell ref="G1:H3"/>
    <mergeCell ref="M1:O1"/>
    <mergeCell ref="M3:O3"/>
    <mergeCell ref="E5:G5"/>
    <mergeCell ref="I5:K5"/>
    <mergeCell ref="L5:M5"/>
    <mergeCell ref="N5:O5"/>
    <mergeCell ref="B6:B7"/>
    <mergeCell ref="C6:C7"/>
    <mergeCell ref="D6:D7"/>
    <mergeCell ref="E6:E7"/>
    <mergeCell ref="F6:F7"/>
    <mergeCell ref="G6:G7"/>
    <mergeCell ref="H6:H7"/>
    <mergeCell ref="I6:K6"/>
    <mergeCell ref="I7:K7"/>
    <mergeCell ref="B8:B9"/>
    <mergeCell ref="C8:C9"/>
    <mergeCell ref="D8:D9"/>
    <mergeCell ref="E8:E9"/>
    <mergeCell ref="F8:F9"/>
    <mergeCell ref="G8:G9"/>
    <mergeCell ref="H8:H9"/>
    <mergeCell ref="I8:K8"/>
    <mergeCell ref="I9:K9"/>
    <mergeCell ref="B10:B11"/>
    <mergeCell ref="C10:C11"/>
    <mergeCell ref="D10:D11"/>
    <mergeCell ref="E10:E11"/>
    <mergeCell ref="F10:F11"/>
    <mergeCell ref="G10:G11"/>
    <mergeCell ref="H10:H11"/>
    <mergeCell ref="B12:B13"/>
    <mergeCell ref="C12:C13"/>
    <mergeCell ref="D12:D13"/>
    <mergeCell ref="E12:E13"/>
    <mergeCell ref="F12:F13"/>
    <mergeCell ref="G12:G13"/>
    <mergeCell ref="H12:H13"/>
    <mergeCell ref="I12:K12"/>
    <mergeCell ref="B14:B16"/>
    <mergeCell ref="C14:C16"/>
    <mergeCell ref="D14:D16"/>
    <mergeCell ref="E14:E16"/>
    <mergeCell ref="F14:F16"/>
    <mergeCell ref="G14:G16"/>
    <mergeCell ref="H14:H16"/>
    <mergeCell ref="I14:K14"/>
    <mergeCell ref="I15:K15"/>
    <mergeCell ref="B17:B18"/>
    <mergeCell ref="C17:C18"/>
    <mergeCell ref="D17:D18"/>
    <mergeCell ref="E17:E18"/>
    <mergeCell ref="F17:F18"/>
    <mergeCell ref="G17:G18"/>
    <mergeCell ref="H17:H18"/>
    <mergeCell ref="I17:K17"/>
    <mergeCell ref="I18:K18"/>
    <mergeCell ref="B19:B20"/>
    <mergeCell ref="D19:D20"/>
    <mergeCell ref="E19:E20"/>
    <mergeCell ref="F19:F20"/>
    <mergeCell ref="G19:G20"/>
    <mergeCell ref="H19:H20"/>
    <mergeCell ref="I19:K19"/>
    <mergeCell ref="I20:K20"/>
    <mergeCell ref="B21:B24"/>
    <mergeCell ref="C21:C24"/>
    <mergeCell ref="D21:D24"/>
    <mergeCell ref="E21:E24"/>
    <mergeCell ref="F21:F24"/>
    <mergeCell ref="G21:G24"/>
    <mergeCell ref="H21:H24"/>
    <mergeCell ref="I21:I24"/>
    <mergeCell ref="B25:B27"/>
    <mergeCell ref="C25:C27"/>
    <mergeCell ref="D25:D27"/>
    <mergeCell ref="E25:E27"/>
    <mergeCell ref="F25:F27"/>
    <mergeCell ref="G25:G27"/>
    <mergeCell ref="G30:G33"/>
    <mergeCell ref="H30:H33"/>
    <mergeCell ref="B28:B29"/>
    <mergeCell ref="C28:C29"/>
    <mergeCell ref="D28:D29"/>
    <mergeCell ref="E28:E29"/>
    <mergeCell ref="F28:F29"/>
    <mergeCell ref="G28:G29"/>
    <mergeCell ref="I34:K34"/>
    <mergeCell ref="I35:K35"/>
    <mergeCell ref="H28:H29"/>
    <mergeCell ref="I28:K28"/>
    <mergeCell ref="I29:K29"/>
    <mergeCell ref="B30:B33"/>
    <mergeCell ref="C30:C33"/>
    <mergeCell ref="D30:D33"/>
    <mergeCell ref="E30:E33"/>
    <mergeCell ref="F30:F33"/>
    <mergeCell ref="F37:F39"/>
    <mergeCell ref="G37:G39"/>
    <mergeCell ref="I30:K30"/>
    <mergeCell ref="B34:B35"/>
    <mergeCell ref="C34:C35"/>
    <mergeCell ref="D34:D35"/>
    <mergeCell ref="E34:E35"/>
    <mergeCell ref="F34:F35"/>
    <mergeCell ref="G34:G35"/>
    <mergeCell ref="H34:H35"/>
    <mergeCell ref="B40:B42"/>
    <mergeCell ref="D40:D42"/>
    <mergeCell ref="E40:E42"/>
    <mergeCell ref="F40:F42"/>
    <mergeCell ref="G40:G42"/>
    <mergeCell ref="I36:K36"/>
    <mergeCell ref="B37:B39"/>
    <mergeCell ref="C37:C39"/>
    <mergeCell ref="D37:D39"/>
    <mergeCell ref="E37:E39"/>
  </mergeCells>
  <hyperlinks>
    <hyperlink ref="C6:C7" r:id="rId1" display="石 油 連 盟"/>
    <hyperlink ref="C8:C9" r:id="rId2" display="需給統計　月例需給データ"/>
    <hyperlink ref="C12:C13" r:id="rId3" display="日 本 伸 銅 協 会"/>
    <hyperlink ref="C14:C16" r:id="rId4" display="（一社）日本電線工業会"/>
    <hyperlink ref="C34:C35" r:id="rId5" display="（一社） 日 本 貿 易 会"/>
    <hyperlink ref="C21" r:id="rId6" display="（一社）日本機械工業連合会"/>
    <hyperlink ref="C36" r:id="rId7" display="日本百貨店協会"/>
    <hyperlink ref="C25:C27" r:id="rId8" display="日本化学工業協会"/>
    <hyperlink ref="C17:C18" r:id="rId9" display="（一社）日本アルミニウム協会"/>
    <hyperlink ref="C30:C33" r:id="rId10" display="（一社） セ メ ン ト 協 会"/>
    <hyperlink ref="C28:C29" r:id="rId11" display="https://www.jcfa.gr.jp/"/>
    <hyperlink ref="C37:C39" r:id="rId12" display="https://www.jeita.or.jp/japanese/stat/electronic/2022/index.htm"/>
    <hyperlink ref="C19" r:id="rId13" display="・鉄鋼需給の動き"/>
    <hyperlink ref="C20" r:id="rId14" display="・統計情報　最新月統計"/>
    <hyperlink ref="B44" r:id="rId15" display="経済産業省"/>
    <hyperlink ref="C44" r:id="rId16" display="鉱工業指数　生産・出荷・在庫動向"/>
    <hyperlink ref="C47" r:id="rId17" display="速報"/>
    <hyperlink ref="C45" r:id="rId18" display="商業動態統計速報"/>
    <hyperlink ref="C41" r:id="rId19" display="データーベース"/>
    <hyperlink ref="C40" r:id="rId20" display="統計月報"/>
    <hyperlink ref="C46" r:id="rId21" display="小売業販売額の基調判断（5月分速報）"/>
    <hyperlink ref="C10:C11" r:id="rId22" display="https://j-mining-pf.jp/market_report/"/>
  </hyperlinks>
  <printOptions/>
  <pageMargins left="0.25" right="0.25" top="0.75" bottom="0.5" header="0.3" footer="0.3"/>
  <pageSetup fitToHeight="0" fitToWidth="1" horizontalDpi="600" verticalDpi="600" orientation="landscape" paperSize="9" scale="70" r:id="rId2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B1:R56"/>
  <sheetViews>
    <sheetView showGridLines="0" zoomScale="80" zoomScaleNormal="80" zoomScalePageLayoutView="0" workbookViewId="0" topLeftCell="C1">
      <selection activeCell="P4" sqref="P4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33.625" style="1" bestFit="1" customWidth="1"/>
    <col min="4" max="4" width="11.75390625" style="1" customWidth="1"/>
    <col min="5" max="5" width="9.625" style="1" customWidth="1"/>
    <col min="6" max="6" width="4.625" style="82" bestFit="1" customWidth="1"/>
    <col min="7" max="7" width="10.00390625" style="1" customWidth="1"/>
    <col min="8" max="8" width="28.50390625" style="1" bestFit="1" customWidth="1"/>
    <col min="9" max="9" width="14.125" style="1" customWidth="1"/>
    <col min="10" max="10" width="6.375" style="1" customWidth="1"/>
    <col min="11" max="11" width="10.00390625" style="1" bestFit="1" customWidth="1"/>
    <col min="12" max="12" width="11.875" style="1" customWidth="1"/>
    <col min="13" max="13" width="6.125" style="2" customWidth="1"/>
    <col min="14" max="14" width="9.25390625" style="17" customWidth="1"/>
    <col min="15" max="15" width="3.375" style="2" customWidth="1"/>
    <col min="16" max="16" width="3.375" style="37" customWidth="1"/>
    <col min="17" max="17" width="3.50390625" style="1" bestFit="1" customWidth="1"/>
    <col min="18" max="16384" width="9.00390625" style="1" customWidth="1"/>
  </cols>
  <sheetData>
    <row r="1" spans="2:18" ht="15" customHeight="1">
      <c r="B1" s="298" t="s">
        <v>93</v>
      </c>
      <c r="C1" s="298"/>
      <c r="D1" s="298"/>
      <c r="E1" s="299" t="s">
        <v>162</v>
      </c>
      <c r="F1" s="300">
        <v>8</v>
      </c>
      <c r="G1" s="301" t="s">
        <v>94</v>
      </c>
      <c r="H1" s="301"/>
      <c r="I1" s="110"/>
      <c r="L1" s="36"/>
      <c r="M1" s="302" t="s">
        <v>66</v>
      </c>
      <c r="N1" s="303"/>
      <c r="O1" s="303"/>
      <c r="P1" s="8">
        <v>11</v>
      </c>
      <c r="R1" s="99">
        <v>14</v>
      </c>
    </row>
    <row r="2" spans="2:16" ht="7.5" customHeight="1">
      <c r="B2" s="298"/>
      <c r="C2" s="298"/>
      <c r="D2" s="298"/>
      <c r="E2" s="299"/>
      <c r="F2" s="300"/>
      <c r="G2" s="301"/>
      <c r="H2" s="301"/>
      <c r="M2" s="17"/>
      <c r="N2" s="2"/>
      <c r="O2" s="42"/>
      <c r="P2" s="189"/>
    </row>
    <row r="3" spans="2:16" ht="17.25" customHeight="1">
      <c r="B3" s="298"/>
      <c r="C3" s="298"/>
      <c r="D3" s="298"/>
      <c r="E3" s="299"/>
      <c r="F3" s="300"/>
      <c r="G3" s="301"/>
      <c r="H3" s="301"/>
      <c r="L3" s="35"/>
      <c r="M3" s="302" t="s">
        <v>67</v>
      </c>
      <c r="N3" s="303"/>
      <c r="O3" s="303"/>
      <c r="P3" s="8">
        <v>24</v>
      </c>
    </row>
    <row r="4" spans="6:16" ht="6.75" customHeight="1" thickBot="1">
      <c r="F4" s="173"/>
      <c r="P4" s="8"/>
    </row>
    <row r="5" spans="2:17" s="3" customFormat="1" ht="24" customHeight="1" thickBot="1">
      <c r="B5" s="112" t="s">
        <v>16</v>
      </c>
      <c r="C5" s="106" t="s">
        <v>108</v>
      </c>
      <c r="D5" s="63" t="s">
        <v>17</v>
      </c>
      <c r="E5" s="285" t="s">
        <v>41</v>
      </c>
      <c r="F5" s="286"/>
      <c r="G5" s="287"/>
      <c r="H5" s="63" t="s">
        <v>42</v>
      </c>
      <c r="I5" s="285" t="s">
        <v>18</v>
      </c>
      <c r="J5" s="286"/>
      <c r="K5" s="288"/>
      <c r="L5" s="285" t="s">
        <v>43</v>
      </c>
      <c r="M5" s="289"/>
      <c r="N5" s="285" t="s">
        <v>85</v>
      </c>
      <c r="O5" s="290"/>
      <c r="P5" s="38"/>
      <c r="Q5" s="1"/>
    </row>
    <row r="6" spans="2:16" ht="18.75" customHeight="1">
      <c r="B6" s="291" t="s">
        <v>0</v>
      </c>
      <c r="C6" s="292" t="s">
        <v>109</v>
      </c>
      <c r="D6" s="293" t="s">
        <v>19</v>
      </c>
      <c r="E6" s="295" t="s">
        <v>164</v>
      </c>
      <c r="F6" s="296">
        <f>$F$1-1</f>
        <v>7</v>
      </c>
      <c r="G6" s="297" t="s">
        <v>92</v>
      </c>
      <c r="H6" s="268" t="s">
        <v>5</v>
      </c>
      <c r="I6" s="282" t="s">
        <v>20</v>
      </c>
      <c r="J6" s="283"/>
      <c r="K6" s="284"/>
      <c r="L6" s="132">
        <v>10892</v>
      </c>
      <c r="M6" s="59" t="s">
        <v>38</v>
      </c>
      <c r="N6" s="190" t="s">
        <v>279</v>
      </c>
      <c r="O6" s="191" t="s">
        <v>84</v>
      </c>
      <c r="P6" s="40"/>
    </row>
    <row r="7" spans="2:16" ht="18.75" customHeight="1">
      <c r="B7" s="230"/>
      <c r="C7" s="257"/>
      <c r="D7" s="294"/>
      <c r="E7" s="235"/>
      <c r="F7" s="237"/>
      <c r="G7" s="239"/>
      <c r="H7" s="260"/>
      <c r="I7" s="261" t="s">
        <v>21</v>
      </c>
      <c r="J7" s="262"/>
      <c r="K7" s="263"/>
      <c r="L7" s="130">
        <v>11585</v>
      </c>
      <c r="M7" s="4" t="s">
        <v>59</v>
      </c>
      <c r="N7" s="53" t="s">
        <v>280</v>
      </c>
      <c r="O7" s="31" t="s">
        <v>84</v>
      </c>
      <c r="P7" s="131"/>
    </row>
    <row r="8" spans="2:16" ht="18.75" customHeight="1">
      <c r="B8" s="230" t="s">
        <v>1</v>
      </c>
      <c r="C8" s="256" t="s">
        <v>110</v>
      </c>
      <c r="D8" s="258" t="s">
        <v>14</v>
      </c>
      <c r="E8" s="247" t="str">
        <f>$E$6</f>
        <v>２０２３年</v>
      </c>
      <c r="F8" s="249">
        <f>$F$6</f>
        <v>7</v>
      </c>
      <c r="G8" s="251" t="s">
        <v>92</v>
      </c>
      <c r="H8" s="259" t="s">
        <v>6</v>
      </c>
      <c r="I8" s="253" t="s">
        <v>22</v>
      </c>
      <c r="J8" s="254"/>
      <c r="K8" s="264"/>
      <c r="L8" s="64">
        <v>9813</v>
      </c>
      <c r="M8" s="5" t="s">
        <v>39</v>
      </c>
      <c r="N8" s="170" t="s">
        <v>253</v>
      </c>
      <c r="O8" s="168" t="s">
        <v>84</v>
      </c>
      <c r="P8" s="40"/>
    </row>
    <row r="9" spans="2:16" ht="18.75" customHeight="1">
      <c r="B9" s="230"/>
      <c r="C9" s="257"/>
      <c r="D9" s="232"/>
      <c r="E9" s="248"/>
      <c r="F9" s="250"/>
      <c r="G9" s="252"/>
      <c r="H9" s="260"/>
      <c r="I9" s="261" t="s">
        <v>23</v>
      </c>
      <c r="J9" s="262"/>
      <c r="K9" s="265"/>
      <c r="L9" s="133">
        <v>10215</v>
      </c>
      <c r="M9" s="66" t="s">
        <v>39</v>
      </c>
      <c r="N9" s="171" t="s">
        <v>254</v>
      </c>
      <c r="O9" s="172" t="s">
        <v>84</v>
      </c>
      <c r="P9" s="40"/>
    </row>
    <row r="10" spans="2:16" ht="18.75" customHeight="1">
      <c r="B10" s="230" t="s">
        <v>2</v>
      </c>
      <c r="C10" s="280" t="s">
        <v>111</v>
      </c>
      <c r="D10" s="258" t="s">
        <v>24</v>
      </c>
      <c r="E10" s="247" t="str">
        <f>$E$6</f>
        <v>２０２３年</v>
      </c>
      <c r="F10" s="249">
        <f>$F$6</f>
        <v>7</v>
      </c>
      <c r="G10" s="251" t="s">
        <v>95</v>
      </c>
      <c r="H10" s="281" t="s">
        <v>124</v>
      </c>
      <c r="I10" s="148" t="s">
        <v>125</v>
      </c>
      <c r="J10" s="149"/>
      <c r="K10" s="153"/>
      <c r="L10" s="129">
        <v>132865</v>
      </c>
      <c r="M10" s="5" t="s">
        <v>75</v>
      </c>
      <c r="N10" s="166" t="s">
        <v>312</v>
      </c>
      <c r="O10" s="167" t="s">
        <v>84</v>
      </c>
      <c r="P10" s="131"/>
    </row>
    <row r="11" spans="2:16" ht="18.75" customHeight="1">
      <c r="B11" s="230"/>
      <c r="C11" s="280"/>
      <c r="D11" s="232"/>
      <c r="E11" s="248"/>
      <c r="F11" s="250"/>
      <c r="G11" s="252"/>
      <c r="H11" s="260"/>
      <c r="I11" s="80" t="s">
        <v>126</v>
      </c>
      <c r="J11" s="150"/>
      <c r="K11" s="154"/>
      <c r="L11" s="130">
        <v>138566</v>
      </c>
      <c r="M11" s="4" t="s">
        <v>75</v>
      </c>
      <c r="N11" s="53" t="s">
        <v>302</v>
      </c>
      <c r="O11" s="31" t="s">
        <v>84</v>
      </c>
      <c r="P11" s="131"/>
    </row>
    <row r="12" spans="2:16" ht="18.75" customHeight="1">
      <c r="B12" s="230" t="s">
        <v>3</v>
      </c>
      <c r="C12" s="279" t="s">
        <v>112</v>
      </c>
      <c r="D12" s="258" t="s">
        <v>25</v>
      </c>
      <c r="E12" s="247" t="str">
        <f>$E$6</f>
        <v>２０２３年</v>
      </c>
      <c r="F12" s="249">
        <f>$F$6</f>
        <v>7</v>
      </c>
      <c r="G12" s="251" t="s">
        <v>92</v>
      </c>
      <c r="H12" s="259" t="s">
        <v>7</v>
      </c>
      <c r="I12" s="253" t="s">
        <v>79</v>
      </c>
      <c r="J12" s="254"/>
      <c r="K12" s="255"/>
      <c r="L12" s="129">
        <v>52910</v>
      </c>
      <c r="M12" s="5" t="s">
        <v>75</v>
      </c>
      <c r="N12" s="65" t="s">
        <v>255</v>
      </c>
      <c r="O12" s="75" t="s">
        <v>84</v>
      </c>
      <c r="P12" s="40"/>
    </row>
    <row r="13" spans="2:16" ht="18.75" customHeight="1">
      <c r="B13" s="230"/>
      <c r="C13" s="257"/>
      <c r="D13" s="232"/>
      <c r="E13" s="248"/>
      <c r="F13" s="250"/>
      <c r="G13" s="252"/>
      <c r="H13" s="260"/>
      <c r="I13" s="80" t="s">
        <v>99</v>
      </c>
      <c r="J13" s="93">
        <f>F1-2</f>
        <v>6</v>
      </c>
      <c r="K13" s="92"/>
      <c r="L13" s="134">
        <v>53880</v>
      </c>
      <c r="M13" s="4" t="s">
        <v>75</v>
      </c>
      <c r="N13" s="55" t="s">
        <v>256</v>
      </c>
      <c r="O13" s="32" t="s">
        <v>84</v>
      </c>
      <c r="P13" s="39"/>
    </row>
    <row r="14" spans="2:16" ht="18.75" customHeight="1">
      <c r="B14" s="230" t="s">
        <v>60</v>
      </c>
      <c r="C14" s="279" t="s">
        <v>113</v>
      </c>
      <c r="D14" s="258" t="s">
        <v>26</v>
      </c>
      <c r="E14" s="247" t="str">
        <f>$E$6</f>
        <v>２０２３年</v>
      </c>
      <c r="F14" s="249">
        <f>$F$6</f>
        <v>7</v>
      </c>
      <c r="G14" s="251" t="s">
        <v>96</v>
      </c>
      <c r="H14" s="259" t="s">
        <v>27</v>
      </c>
      <c r="I14" s="253" t="s">
        <v>28</v>
      </c>
      <c r="J14" s="254"/>
      <c r="K14" s="264"/>
      <c r="L14" s="135">
        <v>51800</v>
      </c>
      <c r="M14" s="5" t="s">
        <v>39</v>
      </c>
      <c r="N14" s="195" t="s">
        <v>258</v>
      </c>
      <c r="O14" s="196" t="s">
        <v>84</v>
      </c>
      <c r="P14" s="39"/>
    </row>
    <row r="15" spans="2:16" ht="18.75" customHeight="1">
      <c r="B15" s="230"/>
      <c r="C15" s="266"/>
      <c r="D15" s="267"/>
      <c r="E15" s="235"/>
      <c r="F15" s="237"/>
      <c r="G15" s="239"/>
      <c r="H15" s="268"/>
      <c r="I15" s="272" t="s">
        <v>29</v>
      </c>
      <c r="J15" s="273"/>
      <c r="K15" s="274"/>
      <c r="L15" s="136">
        <v>2200</v>
      </c>
      <c r="M15" s="71" t="s">
        <v>39</v>
      </c>
      <c r="N15" s="179" t="s">
        <v>257</v>
      </c>
      <c r="O15" s="178" t="s">
        <v>84</v>
      </c>
      <c r="P15" s="39"/>
    </row>
    <row r="16" spans="2:16" ht="18.75" customHeight="1">
      <c r="B16" s="230"/>
      <c r="C16" s="257"/>
      <c r="D16" s="232"/>
      <c r="E16" s="248"/>
      <c r="F16" s="250"/>
      <c r="G16" s="252"/>
      <c r="H16" s="260"/>
      <c r="I16" s="80" t="s">
        <v>100</v>
      </c>
      <c r="J16" s="93">
        <f>$J$13</f>
        <v>6</v>
      </c>
      <c r="K16" s="88"/>
      <c r="L16" s="70">
        <v>4010</v>
      </c>
      <c r="M16" s="4" t="s">
        <v>48</v>
      </c>
      <c r="N16" s="53" t="s">
        <v>198</v>
      </c>
      <c r="O16" s="31" t="s">
        <v>84</v>
      </c>
      <c r="P16" s="39"/>
    </row>
    <row r="17" spans="2:16" ht="18.75" customHeight="1">
      <c r="B17" s="230" t="s">
        <v>61</v>
      </c>
      <c r="C17" s="275" t="s">
        <v>114</v>
      </c>
      <c r="D17" s="277" t="s">
        <v>86</v>
      </c>
      <c r="E17" s="247" t="str">
        <f>$E$6</f>
        <v>２０２３年</v>
      </c>
      <c r="F17" s="249">
        <f>$F$6</f>
        <v>7</v>
      </c>
      <c r="G17" s="251" t="s">
        <v>95</v>
      </c>
      <c r="H17" s="259" t="s">
        <v>76</v>
      </c>
      <c r="I17" s="253" t="s">
        <v>77</v>
      </c>
      <c r="J17" s="254"/>
      <c r="K17" s="255"/>
      <c r="L17" s="64">
        <v>147351</v>
      </c>
      <c r="M17" s="5" t="s">
        <v>75</v>
      </c>
      <c r="N17" s="65" t="s">
        <v>153</v>
      </c>
      <c r="O17" s="75" t="s">
        <v>84</v>
      </c>
      <c r="P17" s="39"/>
    </row>
    <row r="18" spans="2:16" ht="18.75" customHeight="1">
      <c r="B18" s="230"/>
      <c r="C18" s="276"/>
      <c r="D18" s="278"/>
      <c r="E18" s="248"/>
      <c r="F18" s="250"/>
      <c r="G18" s="252"/>
      <c r="H18" s="260"/>
      <c r="I18" s="261" t="s">
        <v>78</v>
      </c>
      <c r="J18" s="262"/>
      <c r="K18" s="263"/>
      <c r="L18" s="133">
        <v>145429</v>
      </c>
      <c r="M18" s="4" t="s">
        <v>75</v>
      </c>
      <c r="N18" s="55" t="s">
        <v>259</v>
      </c>
      <c r="O18" s="32" t="s">
        <v>84</v>
      </c>
      <c r="P18" s="39"/>
    </row>
    <row r="19" spans="2:16" ht="18.75" customHeight="1">
      <c r="B19" s="230" t="s">
        <v>62</v>
      </c>
      <c r="C19" s="111" t="s">
        <v>115</v>
      </c>
      <c r="D19" s="258" t="s">
        <v>30</v>
      </c>
      <c r="E19" s="247" t="str">
        <f>$E$6</f>
        <v>２０２３年</v>
      </c>
      <c r="F19" s="249">
        <f>$F$6</f>
        <v>7</v>
      </c>
      <c r="G19" s="251" t="s">
        <v>92</v>
      </c>
      <c r="H19" s="259" t="s">
        <v>31</v>
      </c>
      <c r="I19" s="253" t="s">
        <v>68</v>
      </c>
      <c r="J19" s="254"/>
      <c r="K19" s="264"/>
      <c r="L19" s="137">
        <v>7381</v>
      </c>
      <c r="M19" s="5" t="s">
        <v>39</v>
      </c>
      <c r="N19" s="202" t="s">
        <v>260</v>
      </c>
      <c r="O19" s="34" t="s">
        <v>84</v>
      </c>
      <c r="P19" s="39"/>
    </row>
    <row r="20" spans="2:16" ht="18.75" customHeight="1">
      <c r="B20" s="230"/>
      <c r="C20" s="111" t="s">
        <v>116</v>
      </c>
      <c r="D20" s="232"/>
      <c r="E20" s="248"/>
      <c r="F20" s="250"/>
      <c r="G20" s="252"/>
      <c r="H20" s="260"/>
      <c r="I20" s="261" t="s">
        <v>82</v>
      </c>
      <c r="J20" s="262"/>
      <c r="K20" s="265"/>
      <c r="L20" s="130">
        <v>5094</v>
      </c>
      <c r="M20" s="4" t="s">
        <v>39</v>
      </c>
      <c r="N20" s="201" t="s">
        <v>277</v>
      </c>
      <c r="O20" s="33" t="s">
        <v>84</v>
      </c>
      <c r="P20" s="39"/>
    </row>
    <row r="21" spans="2:16" ht="18.75" customHeight="1" hidden="1">
      <c r="B21" s="230" t="s">
        <v>63</v>
      </c>
      <c r="C21" s="256" t="s">
        <v>117</v>
      </c>
      <c r="D21" s="258" t="s">
        <v>53</v>
      </c>
      <c r="E21" s="247" t="s">
        <v>142</v>
      </c>
      <c r="F21" s="249">
        <v>10</v>
      </c>
      <c r="G21" s="251" t="s">
        <v>97</v>
      </c>
      <c r="H21" s="259" t="s">
        <v>54</v>
      </c>
      <c r="I21" s="269" t="s">
        <v>55</v>
      </c>
      <c r="J21" s="23" t="s">
        <v>106</v>
      </c>
      <c r="K21" s="24" t="s">
        <v>57</v>
      </c>
      <c r="L21" s="185">
        <v>647968</v>
      </c>
      <c r="M21" s="5" t="s">
        <v>83</v>
      </c>
      <c r="N21" s="65" t="s">
        <v>143</v>
      </c>
      <c r="O21" s="75" t="s">
        <v>84</v>
      </c>
      <c r="P21" s="39"/>
    </row>
    <row r="22" spans="2:16" ht="18.75" customHeight="1" hidden="1">
      <c r="B22" s="230"/>
      <c r="C22" s="266"/>
      <c r="D22" s="267"/>
      <c r="E22" s="235"/>
      <c r="F22" s="237"/>
      <c r="G22" s="239"/>
      <c r="H22" s="268"/>
      <c r="I22" s="270"/>
      <c r="J22" s="25" t="s">
        <v>144</v>
      </c>
      <c r="K22" s="26" t="s">
        <v>91</v>
      </c>
      <c r="L22" s="187">
        <v>338327</v>
      </c>
      <c r="M22" s="71" t="s">
        <v>83</v>
      </c>
      <c r="N22" s="105" t="s">
        <v>145</v>
      </c>
      <c r="O22" s="155" t="s">
        <v>84</v>
      </c>
      <c r="P22" s="39"/>
    </row>
    <row r="23" spans="2:16" ht="18.75" customHeight="1" hidden="1">
      <c r="B23" s="230"/>
      <c r="C23" s="266"/>
      <c r="D23" s="267"/>
      <c r="E23" s="235"/>
      <c r="F23" s="237"/>
      <c r="G23" s="239"/>
      <c r="H23" s="268"/>
      <c r="I23" s="270"/>
      <c r="J23" s="27"/>
      <c r="K23" s="26" t="s">
        <v>56</v>
      </c>
      <c r="L23" s="187">
        <v>367044</v>
      </c>
      <c r="M23" s="71" t="s">
        <v>83</v>
      </c>
      <c r="N23" s="105" t="s">
        <v>146</v>
      </c>
      <c r="O23" s="155" t="s">
        <v>84</v>
      </c>
      <c r="P23" s="39"/>
    </row>
    <row r="24" spans="2:16" ht="18.75" customHeight="1" hidden="1">
      <c r="B24" s="230"/>
      <c r="C24" s="257"/>
      <c r="D24" s="232"/>
      <c r="E24" s="248"/>
      <c r="F24" s="250"/>
      <c r="G24" s="252"/>
      <c r="H24" s="260"/>
      <c r="I24" s="271"/>
      <c r="J24" s="28"/>
      <c r="K24" s="29" t="s">
        <v>58</v>
      </c>
      <c r="L24" s="186">
        <v>705371</v>
      </c>
      <c r="M24" s="4" t="s">
        <v>83</v>
      </c>
      <c r="N24" s="68" t="s">
        <v>147</v>
      </c>
      <c r="O24" s="33" t="s">
        <v>84</v>
      </c>
      <c r="P24" s="39"/>
    </row>
    <row r="25" spans="2:16" ht="18.75" customHeight="1">
      <c r="B25" s="230" t="s">
        <v>69</v>
      </c>
      <c r="C25" s="256" t="s">
        <v>69</v>
      </c>
      <c r="D25" s="258" t="s">
        <v>70</v>
      </c>
      <c r="E25" s="247" t="str">
        <f>$E$6</f>
        <v>２０２３年</v>
      </c>
      <c r="F25" s="249">
        <f>$F$6</f>
        <v>7</v>
      </c>
      <c r="G25" s="251" t="s">
        <v>92</v>
      </c>
      <c r="H25" s="43"/>
      <c r="I25" s="44" t="s">
        <v>71</v>
      </c>
      <c r="J25" s="45"/>
      <c r="K25" s="46"/>
      <c r="L25" s="129">
        <v>411137</v>
      </c>
      <c r="M25" s="5" t="s">
        <v>75</v>
      </c>
      <c r="N25" s="65" t="s">
        <v>278</v>
      </c>
      <c r="O25" s="168" t="s">
        <v>84</v>
      </c>
      <c r="P25" s="40"/>
    </row>
    <row r="26" spans="2:16" ht="18.75" customHeight="1">
      <c r="B26" s="230"/>
      <c r="C26" s="266"/>
      <c r="D26" s="267"/>
      <c r="E26" s="235"/>
      <c r="F26" s="237"/>
      <c r="G26" s="239"/>
      <c r="H26" s="43" t="s">
        <v>74</v>
      </c>
      <c r="I26" s="47" t="s">
        <v>72</v>
      </c>
      <c r="J26" s="48"/>
      <c r="K26" s="49"/>
      <c r="L26" s="138">
        <v>314665</v>
      </c>
      <c r="M26" s="71" t="s">
        <v>75</v>
      </c>
      <c r="N26" s="72" t="s">
        <v>261</v>
      </c>
      <c r="O26" s="194" t="s">
        <v>84</v>
      </c>
      <c r="P26" s="39"/>
    </row>
    <row r="27" spans="2:16" ht="18.75" customHeight="1">
      <c r="B27" s="230"/>
      <c r="C27" s="257"/>
      <c r="D27" s="232"/>
      <c r="E27" s="248"/>
      <c r="F27" s="250"/>
      <c r="G27" s="252"/>
      <c r="H27" s="43"/>
      <c r="I27" s="50" t="s">
        <v>73</v>
      </c>
      <c r="J27" s="51"/>
      <c r="K27" s="52"/>
      <c r="L27" s="130">
        <v>162782</v>
      </c>
      <c r="M27" s="4" t="s">
        <v>75</v>
      </c>
      <c r="N27" s="53" t="s">
        <v>262</v>
      </c>
      <c r="O27" s="193" t="s">
        <v>84</v>
      </c>
      <c r="P27" s="39"/>
    </row>
    <row r="28" spans="2:16" ht="18.75" customHeight="1">
      <c r="B28" s="230" t="s">
        <v>4</v>
      </c>
      <c r="C28" s="244" t="s">
        <v>120</v>
      </c>
      <c r="D28" s="258" t="s">
        <v>32</v>
      </c>
      <c r="E28" s="247" t="str">
        <f>$E$6</f>
        <v>２０２３年</v>
      </c>
      <c r="F28" s="249">
        <f>$F$6</f>
        <v>7</v>
      </c>
      <c r="G28" s="251" t="s">
        <v>95</v>
      </c>
      <c r="H28" s="259" t="s">
        <v>9</v>
      </c>
      <c r="I28" s="253" t="s">
        <v>8</v>
      </c>
      <c r="J28" s="254"/>
      <c r="K28" s="264"/>
      <c r="L28" s="64">
        <v>56399</v>
      </c>
      <c r="M28" s="5" t="s">
        <v>75</v>
      </c>
      <c r="N28" s="54" t="s">
        <v>263</v>
      </c>
      <c r="O28" s="34" t="s">
        <v>84</v>
      </c>
      <c r="P28" s="39"/>
    </row>
    <row r="29" spans="2:16" ht="18.75" customHeight="1">
      <c r="B29" s="230"/>
      <c r="C29" s="246"/>
      <c r="D29" s="232"/>
      <c r="E29" s="248"/>
      <c r="F29" s="250"/>
      <c r="G29" s="252"/>
      <c r="H29" s="260"/>
      <c r="I29" s="261" t="s">
        <v>33</v>
      </c>
      <c r="J29" s="262"/>
      <c r="K29" s="265"/>
      <c r="L29" s="134">
        <v>110240</v>
      </c>
      <c r="M29" s="4" t="s">
        <v>75</v>
      </c>
      <c r="N29" s="67" t="s">
        <v>264</v>
      </c>
      <c r="O29" s="77" t="s">
        <v>84</v>
      </c>
      <c r="P29" s="39"/>
    </row>
    <row r="30" spans="2:16" ht="18.75" customHeight="1">
      <c r="B30" s="230" t="s">
        <v>65</v>
      </c>
      <c r="C30" s="256" t="s">
        <v>157</v>
      </c>
      <c r="D30" s="258" t="s">
        <v>46</v>
      </c>
      <c r="E30" s="247" t="str">
        <f>$E$6</f>
        <v>２０２３年</v>
      </c>
      <c r="F30" s="249">
        <f>$F$6</f>
        <v>7</v>
      </c>
      <c r="G30" s="251" t="s">
        <v>98</v>
      </c>
      <c r="H30" s="259" t="s">
        <v>10</v>
      </c>
      <c r="I30" s="253" t="s">
        <v>81</v>
      </c>
      <c r="J30" s="254"/>
      <c r="K30" s="255"/>
      <c r="L30" s="137">
        <v>4004</v>
      </c>
      <c r="M30" s="5" t="s">
        <v>39</v>
      </c>
      <c r="N30" s="65" t="s">
        <v>265</v>
      </c>
      <c r="O30" s="75" t="s">
        <v>84</v>
      </c>
      <c r="P30" s="39"/>
    </row>
    <row r="31" spans="2:16" ht="18.75" customHeight="1">
      <c r="B31" s="230"/>
      <c r="C31" s="266"/>
      <c r="D31" s="267"/>
      <c r="E31" s="235"/>
      <c r="F31" s="237"/>
      <c r="G31" s="239"/>
      <c r="H31" s="268"/>
      <c r="I31" s="7" t="s">
        <v>34</v>
      </c>
      <c r="J31" s="58"/>
      <c r="K31" s="9" t="s">
        <v>51</v>
      </c>
      <c r="L31" s="138">
        <v>3608</v>
      </c>
      <c r="M31" s="71" t="s">
        <v>39</v>
      </c>
      <c r="N31" s="72" t="s">
        <v>276</v>
      </c>
      <c r="O31" s="79" t="s">
        <v>84</v>
      </c>
      <c r="P31" s="39"/>
    </row>
    <row r="32" spans="2:16" ht="18.75" customHeight="1">
      <c r="B32" s="230"/>
      <c r="C32" s="266"/>
      <c r="D32" s="267"/>
      <c r="E32" s="235"/>
      <c r="F32" s="237">
        <f>$F$1-1</f>
        <v>7</v>
      </c>
      <c r="G32" s="239"/>
      <c r="H32" s="268"/>
      <c r="I32" s="56"/>
      <c r="J32" s="57"/>
      <c r="K32" s="18" t="s">
        <v>49</v>
      </c>
      <c r="L32" s="139">
        <v>3056</v>
      </c>
      <c r="M32" s="69" t="s">
        <v>39</v>
      </c>
      <c r="N32" s="72" t="s">
        <v>253</v>
      </c>
      <c r="O32" s="78" t="s">
        <v>127</v>
      </c>
      <c r="P32" s="39"/>
    </row>
    <row r="33" spans="2:16" ht="18.75" customHeight="1">
      <c r="B33" s="230"/>
      <c r="C33" s="257"/>
      <c r="D33" s="232"/>
      <c r="E33" s="248"/>
      <c r="F33" s="250"/>
      <c r="G33" s="252"/>
      <c r="H33" s="260"/>
      <c r="I33" s="6"/>
      <c r="J33" s="20"/>
      <c r="K33" s="19" t="s">
        <v>50</v>
      </c>
      <c r="L33" s="70">
        <v>552</v>
      </c>
      <c r="M33" s="4" t="s">
        <v>39</v>
      </c>
      <c r="N33" s="53" t="s">
        <v>266</v>
      </c>
      <c r="O33" s="31" t="s">
        <v>84</v>
      </c>
      <c r="P33" s="39"/>
    </row>
    <row r="34" spans="2:17" ht="18.75" customHeight="1">
      <c r="B34" s="230" t="s">
        <v>64</v>
      </c>
      <c r="C34" s="256" t="s">
        <v>64</v>
      </c>
      <c r="D34" s="258" t="s">
        <v>35</v>
      </c>
      <c r="E34" s="247" t="str">
        <f>$E$6</f>
        <v>２０２３年</v>
      </c>
      <c r="F34" s="249">
        <f>$F$6</f>
        <v>7</v>
      </c>
      <c r="G34" s="251" t="s">
        <v>95</v>
      </c>
      <c r="H34" s="259" t="s">
        <v>11</v>
      </c>
      <c r="I34" s="253" t="s">
        <v>36</v>
      </c>
      <c r="J34" s="254"/>
      <c r="K34" s="255"/>
      <c r="L34" s="140" t="s">
        <v>267</v>
      </c>
      <c r="M34" s="5" t="s">
        <v>40</v>
      </c>
      <c r="N34" s="65" t="s">
        <v>269</v>
      </c>
      <c r="O34" s="75" t="s">
        <v>84</v>
      </c>
      <c r="P34" s="100"/>
      <c r="Q34" s="42"/>
    </row>
    <row r="35" spans="2:17" ht="18.75" customHeight="1">
      <c r="B35" s="230"/>
      <c r="C35" s="257"/>
      <c r="D35" s="232"/>
      <c r="E35" s="248"/>
      <c r="F35" s="250"/>
      <c r="G35" s="252"/>
      <c r="H35" s="260"/>
      <c r="I35" s="261" t="s">
        <v>52</v>
      </c>
      <c r="J35" s="262"/>
      <c r="K35" s="263"/>
      <c r="L35" s="141" t="s">
        <v>268</v>
      </c>
      <c r="M35" s="66" t="s">
        <v>40</v>
      </c>
      <c r="N35" s="55" t="s">
        <v>270</v>
      </c>
      <c r="O35" s="32" t="s">
        <v>84</v>
      </c>
      <c r="P35" s="39"/>
      <c r="Q35" s="42"/>
    </row>
    <row r="36" spans="2:17" ht="18.75" customHeight="1">
      <c r="B36" s="113" t="s">
        <v>123</v>
      </c>
      <c r="C36" s="108" t="s">
        <v>118</v>
      </c>
      <c r="D36" s="21" t="s">
        <v>15</v>
      </c>
      <c r="E36" s="56" t="str">
        <f>$E$6</f>
        <v>２０２３年</v>
      </c>
      <c r="F36" s="83">
        <f>$F$6</f>
        <v>7</v>
      </c>
      <c r="G36" s="81" t="s">
        <v>95</v>
      </c>
      <c r="H36" s="22" t="s">
        <v>12</v>
      </c>
      <c r="I36" s="241" t="s">
        <v>13</v>
      </c>
      <c r="J36" s="242"/>
      <c r="K36" s="243"/>
      <c r="L36" s="142">
        <v>4758</v>
      </c>
      <c r="M36" s="59" t="s">
        <v>40</v>
      </c>
      <c r="N36" s="127" t="s">
        <v>163</v>
      </c>
      <c r="O36" s="128" t="s">
        <v>84</v>
      </c>
      <c r="P36" s="39"/>
      <c r="Q36" s="42"/>
    </row>
    <row r="37" spans="2:16" ht="18.75" customHeight="1">
      <c r="B37" s="230" t="s">
        <v>88</v>
      </c>
      <c r="C37" s="244" t="s">
        <v>119</v>
      </c>
      <c r="D37" s="233" t="s">
        <v>89</v>
      </c>
      <c r="E37" s="247" t="str">
        <f>$E$6</f>
        <v>２０２３年</v>
      </c>
      <c r="F37" s="249">
        <f>$F$6-1</f>
        <v>6</v>
      </c>
      <c r="G37" s="251" t="s">
        <v>95</v>
      </c>
      <c r="H37" s="60"/>
      <c r="I37" s="89" t="s">
        <v>101</v>
      </c>
      <c r="J37" s="94">
        <f>$J$13</f>
        <v>6</v>
      </c>
      <c r="K37" s="90"/>
      <c r="L37" s="129">
        <v>9196</v>
      </c>
      <c r="M37" s="73" t="s">
        <v>40</v>
      </c>
      <c r="N37" s="65" t="s">
        <v>217</v>
      </c>
      <c r="O37" s="168" t="s">
        <v>84</v>
      </c>
      <c r="P37" s="40"/>
    </row>
    <row r="38" spans="2:16" ht="18.75" customHeight="1">
      <c r="B38" s="230"/>
      <c r="C38" s="245"/>
      <c r="D38" s="233"/>
      <c r="E38" s="235"/>
      <c r="F38" s="237"/>
      <c r="G38" s="239"/>
      <c r="H38" s="43" t="s">
        <v>90</v>
      </c>
      <c r="I38" s="47" t="s">
        <v>102</v>
      </c>
      <c r="J38" s="95">
        <f>$J$13</f>
        <v>6</v>
      </c>
      <c r="K38" s="91"/>
      <c r="L38" s="138" t="s">
        <v>306</v>
      </c>
      <c r="M38" s="71" t="s">
        <v>40</v>
      </c>
      <c r="N38" s="72" t="s">
        <v>307</v>
      </c>
      <c r="O38" s="194" t="s">
        <v>84</v>
      </c>
      <c r="P38" s="39"/>
    </row>
    <row r="39" spans="2:16" ht="18.75" customHeight="1">
      <c r="B39" s="230"/>
      <c r="C39" s="246"/>
      <c r="D39" s="233"/>
      <c r="E39" s="248"/>
      <c r="F39" s="250"/>
      <c r="G39" s="252"/>
      <c r="H39" s="182"/>
      <c r="I39" s="50" t="s">
        <v>103</v>
      </c>
      <c r="J39" s="93">
        <f>$J$13</f>
        <v>6</v>
      </c>
      <c r="K39" s="183">
        <f>$F$1-2</f>
        <v>6</v>
      </c>
      <c r="L39" s="130" t="s">
        <v>305</v>
      </c>
      <c r="M39" s="184" t="s">
        <v>40</v>
      </c>
      <c r="N39" s="53" t="s">
        <v>165</v>
      </c>
      <c r="O39" s="193" t="s">
        <v>84</v>
      </c>
      <c r="P39" s="131"/>
    </row>
    <row r="40" spans="2:16" ht="18.75" customHeight="1">
      <c r="B40" s="229" t="s">
        <v>138</v>
      </c>
      <c r="C40" s="111" t="s">
        <v>130</v>
      </c>
      <c r="D40" s="232" t="s">
        <v>131</v>
      </c>
      <c r="E40" s="235" t="str">
        <f>$E$6</f>
        <v>２０２３年</v>
      </c>
      <c r="F40" s="237">
        <f>$F$6</f>
        <v>7</v>
      </c>
      <c r="G40" s="239" t="s">
        <v>95</v>
      </c>
      <c r="H40" s="43"/>
      <c r="I40" s="161" t="s">
        <v>132</v>
      </c>
      <c r="J40" s="162"/>
      <c r="K40" s="163"/>
      <c r="L40" s="164">
        <v>379053</v>
      </c>
      <c r="M40" s="165" t="s">
        <v>133</v>
      </c>
      <c r="N40" s="180" t="s">
        <v>271</v>
      </c>
      <c r="O40" s="181" t="s">
        <v>84</v>
      </c>
      <c r="P40" s="40"/>
    </row>
    <row r="41" spans="2:16" ht="18.75" customHeight="1">
      <c r="B41" s="230"/>
      <c r="C41" s="111" t="s">
        <v>134</v>
      </c>
      <c r="D41" s="233"/>
      <c r="E41" s="235"/>
      <c r="F41" s="237"/>
      <c r="G41" s="239"/>
      <c r="H41" s="43" t="s">
        <v>135</v>
      </c>
      <c r="I41" s="47" t="s">
        <v>136</v>
      </c>
      <c r="J41" s="158"/>
      <c r="K41" s="49"/>
      <c r="L41" s="138">
        <v>396705</v>
      </c>
      <c r="M41" s="71" t="s">
        <v>133</v>
      </c>
      <c r="N41" s="188" t="s">
        <v>272</v>
      </c>
      <c r="O41" s="143" t="s">
        <v>84</v>
      </c>
      <c r="P41" s="39"/>
    </row>
    <row r="42" spans="2:16" ht="18.75" customHeight="1" thickBot="1">
      <c r="B42" s="231"/>
      <c r="C42" s="159"/>
      <c r="D42" s="234"/>
      <c r="E42" s="236"/>
      <c r="F42" s="238"/>
      <c r="G42" s="240"/>
      <c r="H42" s="61"/>
      <c r="I42" s="62" t="s">
        <v>137</v>
      </c>
      <c r="J42" s="96">
        <f>J37</f>
        <v>6</v>
      </c>
      <c r="K42" s="160"/>
      <c r="L42" s="151">
        <v>763470</v>
      </c>
      <c r="M42" s="74" t="s">
        <v>133</v>
      </c>
      <c r="N42" s="115" t="s">
        <v>273</v>
      </c>
      <c r="O42" s="152" t="s">
        <v>84</v>
      </c>
      <c r="P42" s="39"/>
    </row>
    <row r="43" spans="11:16" ht="18.75" customHeight="1" thickBot="1">
      <c r="K43" s="8"/>
      <c r="L43" s="175"/>
      <c r="N43" s="126" t="s">
        <v>107</v>
      </c>
      <c r="O43" s="126"/>
      <c r="P43" s="41"/>
    </row>
    <row r="44" spans="2:16" ht="18.75" customHeight="1">
      <c r="B44" s="30" t="s">
        <v>44</v>
      </c>
      <c r="C44" s="109" t="s">
        <v>121</v>
      </c>
      <c r="D44" s="10" t="s">
        <v>37</v>
      </c>
      <c r="E44" s="84" t="str">
        <f>E6</f>
        <v>２０２３年</v>
      </c>
      <c r="F44" s="97">
        <f>$F$6</f>
        <v>7</v>
      </c>
      <c r="G44" s="85" t="s">
        <v>92</v>
      </c>
      <c r="H44" s="11" t="s">
        <v>80</v>
      </c>
      <c r="I44" s="118" t="s">
        <v>104</v>
      </c>
      <c r="J44" s="119"/>
      <c r="K44" s="120"/>
      <c r="L44" s="144">
        <v>103.6</v>
      </c>
      <c r="M44" s="12"/>
      <c r="N44" s="156" t="s">
        <v>274</v>
      </c>
      <c r="O44" s="157" t="s">
        <v>84</v>
      </c>
      <c r="P44" s="39"/>
    </row>
    <row r="45" spans="2:16" ht="18" customHeight="1" thickBot="1">
      <c r="B45" s="13"/>
      <c r="C45" s="147" t="s">
        <v>148</v>
      </c>
      <c r="D45" s="14" t="s">
        <v>45</v>
      </c>
      <c r="E45" s="86" t="str">
        <f>E6</f>
        <v>２０２３年</v>
      </c>
      <c r="F45" s="98">
        <f>$F$6</f>
        <v>7</v>
      </c>
      <c r="G45" s="87" t="s">
        <v>92</v>
      </c>
      <c r="H45" s="15" t="s">
        <v>87</v>
      </c>
      <c r="I45" s="121" t="s">
        <v>105</v>
      </c>
      <c r="J45" s="122"/>
      <c r="K45" s="123"/>
      <c r="L45" s="176">
        <v>13924</v>
      </c>
      <c r="M45" s="16" t="s">
        <v>47</v>
      </c>
      <c r="N45" s="115" t="s">
        <v>275</v>
      </c>
      <c r="O45" s="116" t="s">
        <v>84</v>
      </c>
      <c r="P45" s="39"/>
    </row>
    <row r="46" spans="2:12" ht="18.75" customHeight="1">
      <c r="B46" s="124" t="s">
        <v>122</v>
      </c>
      <c r="C46" s="125" t="s">
        <v>140</v>
      </c>
      <c r="D46" s="8"/>
      <c r="E46" s="103"/>
      <c r="F46" s="8"/>
      <c r="G46" s="104"/>
      <c r="H46" s="8"/>
      <c r="L46" s="117"/>
    </row>
    <row r="47" spans="2:12" ht="20.25" customHeight="1">
      <c r="B47" s="145" t="s">
        <v>128</v>
      </c>
      <c r="C47" s="146" t="s">
        <v>129</v>
      </c>
      <c r="E47" s="8"/>
      <c r="F47" s="107"/>
      <c r="G47" s="107"/>
      <c r="H47" s="114"/>
      <c r="J47" s="103"/>
      <c r="L47" s="117"/>
    </row>
    <row r="48" spans="2:12" ht="12">
      <c r="B48" s="101"/>
      <c r="C48" s="101"/>
      <c r="D48" s="101"/>
      <c r="E48" s="8"/>
      <c r="F48" s="8"/>
      <c r="G48" s="104"/>
      <c r="H48" s="8"/>
      <c r="L48" s="117"/>
    </row>
    <row r="49" spans="2:8" ht="12">
      <c r="B49" s="101"/>
      <c r="C49" s="101"/>
      <c r="D49" s="101"/>
      <c r="E49" s="8"/>
      <c r="F49" s="8"/>
      <c r="G49" s="104"/>
      <c r="H49" s="8"/>
    </row>
    <row r="50" spans="5:8" ht="12">
      <c r="E50" s="8"/>
      <c r="F50" s="8"/>
      <c r="G50" s="104"/>
      <c r="H50" s="8"/>
    </row>
    <row r="51" spans="2:9" ht="12">
      <c r="B51" s="101"/>
      <c r="C51" s="101"/>
      <c r="D51" s="101"/>
      <c r="H51" s="101"/>
      <c r="I51" s="101"/>
    </row>
    <row r="52" spans="8:9" ht="12">
      <c r="H52" s="101"/>
      <c r="I52" s="101"/>
    </row>
    <row r="53" spans="2:9" ht="12">
      <c r="B53" s="101"/>
      <c r="C53" s="101"/>
      <c r="D53" s="101"/>
      <c r="E53" s="101"/>
      <c r="F53" s="102"/>
      <c r="G53" s="101"/>
      <c r="H53" s="101"/>
      <c r="I53" s="101"/>
    </row>
    <row r="55" spans="8:9" ht="12">
      <c r="H55" s="101"/>
      <c r="I55" s="101"/>
    </row>
    <row r="56" spans="2:9" ht="12">
      <c r="B56" s="101"/>
      <c r="C56" s="101"/>
      <c r="D56" s="101"/>
      <c r="E56" s="101"/>
      <c r="F56" s="102"/>
      <c r="G56" s="101"/>
      <c r="H56" s="101"/>
      <c r="I56" s="101"/>
    </row>
  </sheetData>
  <sheetProtection/>
  <mergeCells count="121">
    <mergeCell ref="B1:D3"/>
    <mergeCell ref="E1:E3"/>
    <mergeCell ref="F1:F3"/>
    <mergeCell ref="G1:H3"/>
    <mergeCell ref="M1:O1"/>
    <mergeCell ref="M3:O3"/>
    <mergeCell ref="E5:G5"/>
    <mergeCell ref="I5:K5"/>
    <mergeCell ref="L5:M5"/>
    <mergeCell ref="N5:O5"/>
    <mergeCell ref="B6:B7"/>
    <mergeCell ref="C6:C7"/>
    <mergeCell ref="D6:D7"/>
    <mergeCell ref="E6:E7"/>
    <mergeCell ref="F6:F7"/>
    <mergeCell ref="G6:G7"/>
    <mergeCell ref="H6:H7"/>
    <mergeCell ref="I6:K6"/>
    <mergeCell ref="I7:K7"/>
    <mergeCell ref="B8:B9"/>
    <mergeCell ref="C8:C9"/>
    <mergeCell ref="D8:D9"/>
    <mergeCell ref="E8:E9"/>
    <mergeCell ref="F8:F9"/>
    <mergeCell ref="G8:G9"/>
    <mergeCell ref="H8:H9"/>
    <mergeCell ref="I8:K8"/>
    <mergeCell ref="I9:K9"/>
    <mergeCell ref="B10:B11"/>
    <mergeCell ref="C10:C11"/>
    <mergeCell ref="D10:D11"/>
    <mergeCell ref="E10:E11"/>
    <mergeCell ref="F10:F11"/>
    <mergeCell ref="G10:G11"/>
    <mergeCell ref="H10:H11"/>
    <mergeCell ref="B12:B13"/>
    <mergeCell ref="C12:C13"/>
    <mergeCell ref="D12:D13"/>
    <mergeCell ref="E12:E13"/>
    <mergeCell ref="F12:F13"/>
    <mergeCell ref="G12:G13"/>
    <mergeCell ref="H12:H13"/>
    <mergeCell ref="I12:K12"/>
    <mergeCell ref="B14:B16"/>
    <mergeCell ref="C14:C16"/>
    <mergeCell ref="D14:D16"/>
    <mergeCell ref="E14:E16"/>
    <mergeCell ref="F14:F16"/>
    <mergeCell ref="G14:G16"/>
    <mergeCell ref="H14:H16"/>
    <mergeCell ref="I14:K14"/>
    <mergeCell ref="I15:K15"/>
    <mergeCell ref="B17:B18"/>
    <mergeCell ref="C17:C18"/>
    <mergeCell ref="D17:D18"/>
    <mergeCell ref="E17:E18"/>
    <mergeCell ref="F17:F18"/>
    <mergeCell ref="G17:G18"/>
    <mergeCell ref="H17:H18"/>
    <mergeCell ref="I17:K17"/>
    <mergeCell ref="I18:K18"/>
    <mergeCell ref="B19:B20"/>
    <mergeCell ref="D19:D20"/>
    <mergeCell ref="E19:E20"/>
    <mergeCell ref="F19:F20"/>
    <mergeCell ref="G19:G20"/>
    <mergeCell ref="H19:H20"/>
    <mergeCell ref="I19:K19"/>
    <mergeCell ref="I20:K20"/>
    <mergeCell ref="B21:B24"/>
    <mergeCell ref="C21:C24"/>
    <mergeCell ref="D21:D24"/>
    <mergeCell ref="E21:E24"/>
    <mergeCell ref="F21:F24"/>
    <mergeCell ref="G21:G24"/>
    <mergeCell ref="H21:H24"/>
    <mergeCell ref="I21:I24"/>
    <mergeCell ref="B25:B27"/>
    <mergeCell ref="C25:C27"/>
    <mergeCell ref="D25:D27"/>
    <mergeCell ref="E25:E27"/>
    <mergeCell ref="F25:F27"/>
    <mergeCell ref="G25:G27"/>
    <mergeCell ref="G30:G33"/>
    <mergeCell ref="H30:H33"/>
    <mergeCell ref="B28:B29"/>
    <mergeCell ref="C28:C29"/>
    <mergeCell ref="D28:D29"/>
    <mergeCell ref="E28:E29"/>
    <mergeCell ref="F28:F29"/>
    <mergeCell ref="G28:G29"/>
    <mergeCell ref="I34:K34"/>
    <mergeCell ref="I35:K35"/>
    <mergeCell ref="H28:H29"/>
    <mergeCell ref="I28:K28"/>
    <mergeCell ref="I29:K29"/>
    <mergeCell ref="B30:B33"/>
    <mergeCell ref="C30:C33"/>
    <mergeCell ref="D30:D33"/>
    <mergeCell ref="E30:E33"/>
    <mergeCell ref="F30:F33"/>
    <mergeCell ref="F37:F39"/>
    <mergeCell ref="G37:G39"/>
    <mergeCell ref="I30:K30"/>
    <mergeCell ref="B34:B35"/>
    <mergeCell ref="C34:C35"/>
    <mergeCell ref="D34:D35"/>
    <mergeCell ref="E34:E35"/>
    <mergeCell ref="F34:F35"/>
    <mergeCell ref="G34:G35"/>
    <mergeCell ref="H34:H35"/>
    <mergeCell ref="B40:B42"/>
    <mergeCell ref="D40:D42"/>
    <mergeCell ref="E40:E42"/>
    <mergeCell ref="F40:F42"/>
    <mergeCell ref="G40:G42"/>
    <mergeCell ref="I36:K36"/>
    <mergeCell ref="B37:B39"/>
    <mergeCell ref="C37:C39"/>
    <mergeCell ref="D37:D39"/>
    <mergeCell ref="E37:E39"/>
  </mergeCells>
  <hyperlinks>
    <hyperlink ref="C6:C7" r:id="rId1" display="石 油 連 盟"/>
    <hyperlink ref="C8:C9" r:id="rId2" display="需給統計　月例需給データ"/>
    <hyperlink ref="C12:C13" r:id="rId3" display="日 本 伸 銅 協 会"/>
    <hyperlink ref="C14:C16" r:id="rId4" display="（一社）日本電線工業会"/>
    <hyperlink ref="C34:C35" r:id="rId5" display="（一社） 日 本 貿 易 会"/>
    <hyperlink ref="C21" r:id="rId6" display="（一社）日本機械工業連合会"/>
    <hyperlink ref="C36" r:id="rId7" display="日本百貨店協会"/>
    <hyperlink ref="C25:C27" r:id="rId8" display="日本化学工業協会"/>
    <hyperlink ref="C17:C18" r:id="rId9" display="（一社）日本アルミニウム協会"/>
    <hyperlink ref="C30:C33" r:id="rId10" display="（一社） セ メ ン ト 協 会"/>
    <hyperlink ref="C28:C29" r:id="rId11" display="https://www.jcfa.gr.jp/"/>
    <hyperlink ref="C37:C39" r:id="rId12" display="https://www.jeita.or.jp/japanese/stat/electronic/2022/index.htm"/>
    <hyperlink ref="C19" r:id="rId13" display="・鉄鋼需給の動き"/>
    <hyperlink ref="C20" r:id="rId14" display="・統計情報　最新月統計"/>
    <hyperlink ref="B44" r:id="rId15" display="経済産業省"/>
    <hyperlink ref="C44" r:id="rId16" display="鉱工業指数　生産・出荷・在庫動向"/>
    <hyperlink ref="C47" r:id="rId17" display="速報"/>
    <hyperlink ref="C45" r:id="rId18" display="商業動態統計速報"/>
    <hyperlink ref="C41" r:id="rId19" display="データーベース"/>
    <hyperlink ref="C40" r:id="rId20" display="統計月報"/>
    <hyperlink ref="C46" r:id="rId21" display="小売業販売額の基調判断（5月分速報）"/>
    <hyperlink ref="C10:C11" r:id="rId22" display="https://j-mining-pf.jp/market_report/"/>
  </hyperlinks>
  <printOptions/>
  <pageMargins left="0.25" right="0.25" top="0.75" bottom="0.5" header="0.3" footer="0.3"/>
  <pageSetup fitToHeight="0" fitToWidth="1" horizontalDpi="600" verticalDpi="600" orientation="landscape" paperSize="9" scale="70" r:id="rId2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B1:R56"/>
  <sheetViews>
    <sheetView showGridLines="0" zoomScale="80" zoomScaleNormal="80" zoomScalePageLayoutView="0" workbookViewId="0" topLeftCell="B1">
      <selection activeCell="M14" sqref="M14:M15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33.625" style="1" bestFit="1" customWidth="1"/>
    <col min="4" max="4" width="11.75390625" style="1" customWidth="1"/>
    <col min="5" max="5" width="9.625" style="1" customWidth="1"/>
    <col min="6" max="6" width="4.625" style="82" bestFit="1" customWidth="1"/>
    <col min="7" max="7" width="10.00390625" style="1" customWidth="1"/>
    <col min="8" max="8" width="28.50390625" style="1" bestFit="1" customWidth="1"/>
    <col min="9" max="9" width="14.125" style="1" customWidth="1"/>
    <col min="10" max="10" width="6.375" style="1" customWidth="1"/>
    <col min="11" max="11" width="10.00390625" style="1" bestFit="1" customWidth="1"/>
    <col min="12" max="12" width="11.875" style="1" customWidth="1"/>
    <col min="13" max="13" width="6.125" style="2" customWidth="1"/>
    <col min="14" max="14" width="9.25390625" style="17" customWidth="1"/>
    <col min="15" max="15" width="3.375" style="2" customWidth="1"/>
    <col min="16" max="16" width="3.375" style="37" customWidth="1"/>
    <col min="17" max="17" width="3.50390625" style="1" bestFit="1" customWidth="1"/>
    <col min="18" max="16384" width="9.00390625" style="1" customWidth="1"/>
  </cols>
  <sheetData>
    <row r="1" spans="2:18" ht="15" customHeight="1">
      <c r="B1" s="298" t="s">
        <v>93</v>
      </c>
      <c r="C1" s="298"/>
      <c r="D1" s="298"/>
      <c r="E1" s="299" t="s">
        <v>162</v>
      </c>
      <c r="F1" s="300">
        <v>7</v>
      </c>
      <c r="G1" s="301" t="s">
        <v>94</v>
      </c>
      <c r="H1" s="301"/>
      <c r="I1" s="110"/>
      <c r="L1" s="36"/>
      <c r="M1" s="302" t="s">
        <v>66</v>
      </c>
      <c r="N1" s="303"/>
      <c r="O1" s="303"/>
      <c r="P1" s="8">
        <v>10</v>
      </c>
      <c r="R1" s="99">
        <v>14</v>
      </c>
    </row>
    <row r="2" spans="2:16" ht="7.5" customHeight="1">
      <c r="B2" s="298"/>
      <c r="C2" s="298"/>
      <c r="D2" s="298"/>
      <c r="E2" s="299"/>
      <c r="F2" s="300"/>
      <c r="G2" s="301"/>
      <c r="H2" s="301"/>
      <c r="M2" s="17"/>
      <c r="N2" s="2"/>
      <c r="O2" s="42"/>
      <c r="P2" s="189"/>
    </row>
    <row r="3" spans="2:16" ht="17.25" customHeight="1">
      <c r="B3" s="298"/>
      <c r="C3" s="298"/>
      <c r="D3" s="298"/>
      <c r="E3" s="299"/>
      <c r="F3" s="300"/>
      <c r="G3" s="301"/>
      <c r="H3" s="301"/>
      <c r="L3" s="35"/>
      <c r="M3" s="302" t="s">
        <v>67</v>
      </c>
      <c r="N3" s="303"/>
      <c r="O3" s="303"/>
      <c r="P3" s="8">
        <f>39-P1</f>
        <v>29</v>
      </c>
    </row>
    <row r="4" spans="6:16" ht="6.75" customHeight="1" thickBot="1">
      <c r="F4" s="173"/>
      <c r="P4" s="8"/>
    </row>
    <row r="5" spans="2:17" s="3" customFormat="1" ht="24" customHeight="1" thickBot="1">
      <c r="B5" s="112" t="s">
        <v>16</v>
      </c>
      <c r="C5" s="106" t="s">
        <v>108</v>
      </c>
      <c r="D5" s="63" t="s">
        <v>17</v>
      </c>
      <c r="E5" s="285" t="s">
        <v>41</v>
      </c>
      <c r="F5" s="286"/>
      <c r="G5" s="287"/>
      <c r="H5" s="63" t="s">
        <v>42</v>
      </c>
      <c r="I5" s="285" t="s">
        <v>18</v>
      </c>
      <c r="J5" s="286"/>
      <c r="K5" s="288"/>
      <c r="L5" s="285" t="s">
        <v>43</v>
      </c>
      <c r="M5" s="289"/>
      <c r="N5" s="285" t="s">
        <v>85</v>
      </c>
      <c r="O5" s="290"/>
      <c r="P5" s="38"/>
      <c r="Q5" s="1"/>
    </row>
    <row r="6" spans="2:16" ht="18.75" customHeight="1">
      <c r="B6" s="291" t="s">
        <v>0</v>
      </c>
      <c r="C6" s="292" t="s">
        <v>109</v>
      </c>
      <c r="D6" s="293" t="s">
        <v>19</v>
      </c>
      <c r="E6" s="295" t="s">
        <v>164</v>
      </c>
      <c r="F6" s="296">
        <f>$F$1-1</f>
        <v>6</v>
      </c>
      <c r="G6" s="297" t="s">
        <v>92</v>
      </c>
      <c r="H6" s="268" t="s">
        <v>5</v>
      </c>
      <c r="I6" s="282" t="s">
        <v>20</v>
      </c>
      <c r="J6" s="283"/>
      <c r="K6" s="284"/>
      <c r="L6" s="132">
        <v>10070</v>
      </c>
      <c r="M6" s="59" t="s">
        <v>38</v>
      </c>
      <c r="N6" s="190" t="s">
        <v>226</v>
      </c>
      <c r="O6" s="191" t="s">
        <v>84</v>
      </c>
      <c r="P6" s="40"/>
    </row>
    <row r="7" spans="2:16" ht="18.75" customHeight="1">
      <c r="B7" s="230"/>
      <c r="C7" s="257"/>
      <c r="D7" s="294"/>
      <c r="E7" s="235"/>
      <c r="F7" s="237"/>
      <c r="G7" s="239"/>
      <c r="H7" s="260"/>
      <c r="I7" s="261" t="s">
        <v>21</v>
      </c>
      <c r="J7" s="262"/>
      <c r="K7" s="263"/>
      <c r="L7" s="130">
        <v>10975</v>
      </c>
      <c r="M7" s="4" t="s">
        <v>59</v>
      </c>
      <c r="N7" s="53" t="s">
        <v>156</v>
      </c>
      <c r="O7" s="31" t="s">
        <v>84</v>
      </c>
      <c r="P7" s="39"/>
    </row>
    <row r="8" spans="2:16" ht="18.75" customHeight="1">
      <c r="B8" s="230" t="s">
        <v>1</v>
      </c>
      <c r="C8" s="256" t="s">
        <v>110</v>
      </c>
      <c r="D8" s="258" t="s">
        <v>14</v>
      </c>
      <c r="E8" s="247" t="str">
        <f>$E$6</f>
        <v>２０２３年</v>
      </c>
      <c r="F8" s="249">
        <f>$F$6</f>
        <v>6</v>
      </c>
      <c r="G8" s="251" t="s">
        <v>92</v>
      </c>
      <c r="H8" s="259" t="s">
        <v>6</v>
      </c>
      <c r="I8" s="253" t="s">
        <v>22</v>
      </c>
      <c r="J8" s="254"/>
      <c r="K8" s="264"/>
      <c r="L8" s="64">
        <v>10263</v>
      </c>
      <c r="M8" s="5" t="s">
        <v>39</v>
      </c>
      <c r="N8" s="170" t="s">
        <v>204</v>
      </c>
      <c r="O8" s="168" t="s">
        <v>84</v>
      </c>
      <c r="P8" s="40"/>
    </row>
    <row r="9" spans="2:16" ht="18.75" customHeight="1">
      <c r="B9" s="230"/>
      <c r="C9" s="257"/>
      <c r="D9" s="232"/>
      <c r="E9" s="248"/>
      <c r="F9" s="250"/>
      <c r="G9" s="252"/>
      <c r="H9" s="260"/>
      <c r="I9" s="261" t="s">
        <v>23</v>
      </c>
      <c r="J9" s="262"/>
      <c r="K9" s="265"/>
      <c r="L9" s="133">
        <v>10147</v>
      </c>
      <c r="M9" s="66" t="s">
        <v>39</v>
      </c>
      <c r="N9" s="171" t="s">
        <v>227</v>
      </c>
      <c r="O9" s="172" t="s">
        <v>84</v>
      </c>
      <c r="P9" s="40"/>
    </row>
    <row r="10" spans="2:16" ht="18.75" customHeight="1">
      <c r="B10" s="230" t="s">
        <v>2</v>
      </c>
      <c r="C10" s="280" t="s">
        <v>111</v>
      </c>
      <c r="D10" s="258" t="s">
        <v>24</v>
      </c>
      <c r="E10" s="247" t="str">
        <f>$E$6</f>
        <v>２０２３年</v>
      </c>
      <c r="F10" s="249">
        <f>$F$6</f>
        <v>6</v>
      </c>
      <c r="G10" s="251" t="s">
        <v>95</v>
      </c>
      <c r="H10" s="281" t="s">
        <v>124</v>
      </c>
      <c r="I10" s="148" t="s">
        <v>125</v>
      </c>
      <c r="J10" s="149"/>
      <c r="K10" s="153"/>
      <c r="L10" s="129">
        <v>126842</v>
      </c>
      <c r="M10" s="5" t="s">
        <v>75</v>
      </c>
      <c r="N10" s="166" t="s">
        <v>228</v>
      </c>
      <c r="O10" s="167" t="s">
        <v>84</v>
      </c>
      <c r="P10" s="131"/>
    </row>
    <row r="11" spans="2:16" ht="18.75" customHeight="1">
      <c r="B11" s="230"/>
      <c r="C11" s="280"/>
      <c r="D11" s="232"/>
      <c r="E11" s="248"/>
      <c r="F11" s="250"/>
      <c r="G11" s="252"/>
      <c r="H11" s="260"/>
      <c r="I11" s="80" t="s">
        <v>126</v>
      </c>
      <c r="J11" s="150"/>
      <c r="K11" s="154"/>
      <c r="L11" s="130">
        <v>140008</v>
      </c>
      <c r="M11" s="4" t="s">
        <v>75</v>
      </c>
      <c r="N11" s="68" t="s">
        <v>169</v>
      </c>
      <c r="O11" s="33" t="s">
        <v>84</v>
      </c>
      <c r="P11" s="131"/>
    </row>
    <row r="12" spans="2:16" ht="18.75" customHeight="1">
      <c r="B12" s="230" t="s">
        <v>3</v>
      </c>
      <c r="C12" s="279" t="s">
        <v>112</v>
      </c>
      <c r="D12" s="258" t="s">
        <v>25</v>
      </c>
      <c r="E12" s="247" t="str">
        <f>$E$6</f>
        <v>２０２３年</v>
      </c>
      <c r="F12" s="249">
        <f>$F$6</f>
        <v>6</v>
      </c>
      <c r="G12" s="251" t="s">
        <v>92</v>
      </c>
      <c r="H12" s="259" t="s">
        <v>7</v>
      </c>
      <c r="I12" s="253" t="s">
        <v>79</v>
      </c>
      <c r="J12" s="254"/>
      <c r="K12" s="255"/>
      <c r="L12" s="129">
        <v>54230</v>
      </c>
      <c r="M12" s="5" t="s">
        <v>75</v>
      </c>
      <c r="N12" s="65" t="s">
        <v>229</v>
      </c>
      <c r="O12" s="75" t="s">
        <v>84</v>
      </c>
      <c r="P12" s="40"/>
    </row>
    <row r="13" spans="2:16" ht="18.75" customHeight="1">
      <c r="B13" s="230"/>
      <c r="C13" s="257"/>
      <c r="D13" s="232"/>
      <c r="E13" s="248"/>
      <c r="F13" s="250"/>
      <c r="G13" s="252"/>
      <c r="H13" s="260"/>
      <c r="I13" s="80" t="s">
        <v>99</v>
      </c>
      <c r="J13" s="93">
        <f>F1-2</f>
        <v>5</v>
      </c>
      <c r="K13" s="92"/>
      <c r="L13" s="134">
        <v>50378</v>
      </c>
      <c r="M13" s="4" t="s">
        <v>75</v>
      </c>
      <c r="N13" s="55" t="s">
        <v>242</v>
      </c>
      <c r="O13" s="32" t="s">
        <v>84</v>
      </c>
      <c r="P13" s="39"/>
    </row>
    <row r="14" spans="2:16" ht="18.75" customHeight="1">
      <c r="B14" s="230" t="s">
        <v>60</v>
      </c>
      <c r="C14" s="279" t="s">
        <v>113</v>
      </c>
      <c r="D14" s="258" t="s">
        <v>26</v>
      </c>
      <c r="E14" s="247" t="str">
        <f>$E$6</f>
        <v>２０２３年</v>
      </c>
      <c r="F14" s="249">
        <f>$F$6</f>
        <v>6</v>
      </c>
      <c r="G14" s="251" t="s">
        <v>96</v>
      </c>
      <c r="H14" s="259" t="s">
        <v>27</v>
      </c>
      <c r="I14" s="253" t="s">
        <v>28</v>
      </c>
      <c r="J14" s="254"/>
      <c r="K14" s="264"/>
      <c r="L14" s="135">
        <v>53700</v>
      </c>
      <c r="M14" s="5" t="s">
        <v>39</v>
      </c>
      <c r="N14" s="166" t="s">
        <v>230</v>
      </c>
      <c r="O14" s="167" t="s">
        <v>84</v>
      </c>
      <c r="P14" s="39"/>
    </row>
    <row r="15" spans="2:16" ht="18.75" customHeight="1">
      <c r="B15" s="230"/>
      <c r="C15" s="266"/>
      <c r="D15" s="267"/>
      <c r="E15" s="235"/>
      <c r="F15" s="237"/>
      <c r="G15" s="239"/>
      <c r="H15" s="268"/>
      <c r="I15" s="272" t="s">
        <v>29</v>
      </c>
      <c r="J15" s="273"/>
      <c r="K15" s="274"/>
      <c r="L15" s="136">
        <v>2200</v>
      </c>
      <c r="M15" s="71" t="s">
        <v>39</v>
      </c>
      <c r="N15" s="179" t="s">
        <v>231</v>
      </c>
      <c r="O15" s="178" t="s">
        <v>84</v>
      </c>
      <c r="P15" s="39"/>
    </row>
    <row r="16" spans="2:16" ht="18.75" customHeight="1">
      <c r="B16" s="230"/>
      <c r="C16" s="257"/>
      <c r="D16" s="232"/>
      <c r="E16" s="248"/>
      <c r="F16" s="250"/>
      <c r="G16" s="252"/>
      <c r="H16" s="260"/>
      <c r="I16" s="80" t="s">
        <v>100</v>
      </c>
      <c r="J16" s="93">
        <f>$J$13</f>
        <v>5</v>
      </c>
      <c r="K16" s="88"/>
      <c r="L16" s="70">
        <v>3484</v>
      </c>
      <c r="M16" s="4" t="s">
        <v>48</v>
      </c>
      <c r="N16" s="53" t="s">
        <v>232</v>
      </c>
      <c r="O16" s="31" t="s">
        <v>84</v>
      </c>
      <c r="P16" s="39"/>
    </row>
    <row r="17" spans="2:16" ht="18.75" customHeight="1">
      <c r="B17" s="230" t="s">
        <v>61</v>
      </c>
      <c r="C17" s="275" t="s">
        <v>114</v>
      </c>
      <c r="D17" s="277" t="s">
        <v>86</v>
      </c>
      <c r="E17" s="247" t="str">
        <f>$E$6</f>
        <v>２０２３年</v>
      </c>
      <c r="F17" s="249">
        <f>$F$6</f>
        <v>6</v>
      </c>
      <c r="G17" s="251" t="s">
        <v>95</v>
      </c>
      <c r="H17" s="259" t="s">
        <v>76</v>
      </c>
      <c r="I17" s="253" t="s">
        <v>77</v>
      </c>
      <c r="J17" s="254"/>
      <c r="K17" s="255"/>
      <c r="L17" s="64">
        <v>145729</v>
      </c>
      <c r="M17" s="5" t="s">
        <v>75</v>
      </c>
      <c r="N17" s="65" t="s">
        <v>233</v>
      </c>
      <c r="O17" s="75" t="s">
        <v>84</v>
      </c>
      <c r="P17" s="39"/>
    </row>
    <row r="18" spans="2:16" ht="18.75" customHeight="1">
      <c r="B18" s="230"/>
      <c r="C18" s="276"/>
      <c r="D18" s="278"/>
      <c r="E18" s="248"/>
      <c r="F18" s="250"/>
      <c r="G18" s="252"/>
      <c r="H18" s="260"/>
      <c r="I18" s="261" t="s">
        <v>78</v>
      </c>
      <c r="J18" s="262"/>
      <c r="K18" s="263"/>
      <c r="L18" s="133">
        <v>149806</v>
      </c>
      <c r="M18" s="4" t="s">
        <v>75</v>
      </c>
      <c r="N18" s="55" t="s">
        <v>234</v>
      </c>
      <c r="O18" s="32" t="s">
        <v>84</v>
      </c>
      <c r="P18" s="39"/>
    </row>
    <row r="19" spans="2:16" ht="18.75" customHeight="1">
      <c r="B19" s="230" t="s">
        <v>62</v>
      </c>
      <c r="C19" s="111" t="s">
        <v>115</v>
      </c>
      <c r="D19" s="258" t="s">
        <v>30</v>
      </c>
      <c r="E19" s="247" t="str">
        <f>$E$6</f>
        <v>２０２３年</v>
      </c>
      <c r="F19" s="249">
        <f>$F$6</f>
        <v>6</v>
      </c>
      <c r="G19" s="251" t="s">
        <v>92</v>
      </c>
      <c r="H19" s="259" t="s">
        <v>31</v>
      </c>
      <c r="I19" s="253" t="s">
        <v>68</v>
      </c>
      <c r="J19" s="254"/>
      <c r="K19" s="264"/>
      <c r="L19" s="137">
        <v>7329</v>
      </c>
      <c r="M19" s="5" t="s">
        <v>39</v>
      </c>
      <c r="N19" s="169" t="s">
        <v>211</v>
      </c>
      <c r="O19" s="75" t="s">
        <v>84</v>
      </c>
      <c r="P19" s="39"/>
    </row>
    <row r="20" spans="2:16" ht="18.75" customHeight="1">
      <c r="B20" s="230"/>
      <c r="C20" s="111" t="s">
        <v>116</v>
      </c>
      <c r="D20" s="232"/>
      <c r="E20" s="248"/>
      <c r="F20" s="250"/>
      <c r="G20" s="252"/>
      <c r="H20" s="260"/>
      <c r="I20" s="261" t="s">
        <v>82</v>
      </c>
      <c r="J20" s="262"/>
      <c r="K20" s="265"/>
      <c r="L20" s="130">
        <v>5061</v>
      </c>
      <c r="M20" s="4" t="s">
        <v>39</v>
      </c>
      <c r="N20" s="201" t="s">
        <v>252</v>
      </c>
      <c r="O20" s="33" t="s">
        <v>84</v>
      </c>
      <c r="P20" s="39"/>
    </row>
    <row r="21" spans="2:16" ht="18.75" customHeight="1" hidden="1">
      <c r="B21" s="230" t="s">
        <v>63</v>
      </c>
      <c r="C21" s="256" t="s">
        <v>117</v>
      </c>
      <c r="D21" s="258" t="s">
        <v>53</v>
      </c>
      <c r="E21" s="247" t="s">
        <v>142</v>
      </c>
      <c r="F21" s="249">
        <v>10</v>
      </c>
      <c r="G21" s="251" t="s">
        <v>97</v>
      </c>
      <c r="H21" s="259" t="s">
        <v>54</v>
      </c>
      <c r="I21" s="269" t="s">
        <v>55</v>
      </c>
      <c r="J21" s="23" t="s">
        <v>106</v>
      </c>
      <c r="K21" s="24" t="s">
        <v>57</v>
      </c>
      <c r="L21" s="185">
        <v>647968</v>
      </c>
      <c r="M21" s="5" t="s">
        <v>83</v>
      </c>
      <c r="N21" s="65" t="s">
        <v>143</v>
      </c>
      <c r="O21" s="75" t="s">
        <v>84</v>
      </c>
      <c r="P21" s="39"/>
    </row>
    <row r="22" spans="2:16" ht="18.75" customHeight="1" hidden="1">
      <c r="B22" s="230"/>
      <c r="C22" s="266"/>
      <c r="D22" s="267"/>
      <c r="E22" s="235"/>
      <c r="F22" s="237"/>
      <c r="G22" s="239"/>
      <c r="H22" s="268"/>
      <c r="I22" s="270"/>
      <c r="J22" s="25" t="s">
        <v>144</v>
      </c>
      <c r="K22" s="26" t="s">
        <v>91</v>
      </c>
      <c r="L22" s="187">
        <v>338327</v>
      </c>
      <c r="M22" s="71" t="s">
        <v>83</v>
      </c>
      <c r="N22" s="105" t="s">
        <v>145</v>
      </c>
      <c r="O22" s="155" t="s">
        <v>84</v>
      </c>
      <c r="P22" s="39"/>
    </row>
    <row r="23" spans="2:16" ht="18.75" customHeight="1" hidden="1">
      <c r="B23" s="230"/>
      <c r="C23" s="266"/>
      <c r="D23" s="267"/>
      <c r="E23" s="235"/>
      <c r="F23" s="237"/>
      <c r="G23" s="239"/>
      <c r="H23" s="268"/>
      <c r="I23" s="270"/>
      <c r="J23" s="27"/>
      <c r="K23" s="26" t="s">
        <v>56</v>
      </c>
      <c r="L23" s="187">
        <v>367044</v>
      </c>
      <c r="M23" s="71" t="s">
        <v>83</v>
      </c>
      <c r="N23" s="105" t="s">
        <v>146</v>
      </c>
      <c r="O23" s="155" t="s">
        <v>84</v>
      </c>
      <c r="P23" s="39"/>
    </row>
    <row r="24" spans="2:16" ht="18.75" customHeight="1" hidden="1">
      <c r="B24" s="230"/>
      <c r="C24" s="257"/>
      <c r="D24" s="232"/>
      <c r="E24" s="248"/>
      <c r="F24" s="250"/>
      <c r="G24" s="252"/>
      <c r="H24" s="260"/>
      <c r="I24" s="271"/>
      <c r="J24" s="28"/>
      <c r="K24" s="29" t="s">
        <v>58</v>
      </c>
      <c r="L24" s="186">
        <v>705371</v>
      </c>
      <c r="M24" s="4" t="s">
        <v>83</v>
      </c>
      <c r="N24" s="68" t="s">
        <v>147</v>
      </c>
      <c r="O24" s="33" t="s">
        <v>84</v>
      </c>
      <c r="P24" s="39"/>
    </row>
    <row r="25" spans="2:16" ht="18.75" customHeight="1">
      <c r="B25" s="230" t="s">
        <v>69</v>
      </c>
      <c r="C25" s="256" t="s">
        <v>69</v>
      </c>
      <c r="D25" s="258" t="s">
        <v>70</v>
      </c>
      <c r="E25" s="247" t="str">
        <f>$E$6</f>
        <v>２０２３年</v>
      </c>
      <c r="F25" s="249">
        <f>$F$6</f>
        <v>6</v>
      </c>
      <c r="G25" s="251" t="s">
        <v>92</v>
      </c>
      <c r="H25" s="43"/>
      <c r="I25" s="44" t="s">
        <v>71</v>
      </c>
      <c r="J25" s="45"/>
      <c r="K25" s="46"/>
      <c r="L25" s="129">
        <v>383363</v>
      </c>
      <c r="M25" s="5" t="s">
        <v>75</v>
      </c>
      <c r="N25" s="65" t="s">
        <v>226</v>
      </c>
      <c r="O25" s="168" t="s">
        <v>84</v>
      </c>
      <c r="P25" s="40"/>
    </row>
    <row r="26" spans="2:16" ht="18.75" customHeight="1">
      <c r="B26" s="230"/>
      <c r="C26" s="266"/>
      <c r="D26" s="267"/>
      <c r="E26" s="235"/>
      <c r="F26" s="237"/>
      <c r="G26" s="239"/>
      <c r="H26" s="43" t="s">
        <v>74</v>
      </c>
      <c r="I26" s="47" t="s">
        <v>72</v>
      </c>
      <c r="J26" s="48"/>
      <c r="K26" s="49"/>
      <c r="L26" s="138">
        <v>330799</v>
      </c>
      <c r="M26" s="71" t="s">
        <v>75</v>
      </c>
      <c r="N26" s="72" t="s">
        <v>235</v>
      </c>
      <c r="O26" s="194" t="s">
        <v>84</v>
      </c>
      <c r="P26" s="39"/>
    </row>
    <row r="27" spans="2:16" ht="18.75" customHeight="1">
      <c r="B27" s="230"/>
      <c r="C27" s="257"/>
      <c r="D27" s="232"/>
      <c r="E27" s="248"/>
      <c r="F27" s="250"/>
      <c r="G27" s="252"/>
      <c r="H27" s="43"/>
      <c r="I27" s="50" t="s">
        <v>73</v>
      </c>
      <c r="J27" s="51"/>
      <c r="K27" s="52"/>
      <c r="L27" s="130">
        <v>126810</v>
      </c>
      <c r="M27" s="4" t="s">
        <v>75</v>
      </c>
      <c r="N27" s="53" t="s">
        <v>236</v>
      </c>
      <c r="O27" s="193" t="s">
        <v>84</v>
      </c>
      <c r="P27" s="39"/>
    </row>
    <row r="28" spans="2:16" ht="18.75" customHeight="1">
      <c r="B28" s="230" t="s">
        <v>4</v>
      </c>
      <c r="C28" s="244" t="s">
        <v>120</v>
      </c>
      <c r="D28" s="258" t="s">
        <v>32</v>
      </c>
      <c r="E28" s="247" t="str">
        <f>$E$6</f>
        <v>２０２３年</v>
      </c>
      <c r="F28" s="249">
        <f>$F$6</f>
        <v>6</v>
      </c>
      <c r="G28" s="251" t="s">
        <v>95</v>
      </c>
      <c r="H28" s="259" t="s">
        <v>9</v>
      </c>
      <c r="I28" s="253" t="s">
        <v>8</v>
      </c>
      <c r="J28" s="254"/>
      <c r="K28" s="264"/>
      <c r="L28" s="64">
        <v>55113</v>
      </c>
      <c r="M28" s="5" t="s">
        <v>75</v>
      </c>
      <c r="N28" s="65" t="s">
        <v>237</v>
      </c>
      <c r="O28" s="75" t="s">
        <v>84</v>
      </c>
      <c r="P28" s="39"/>
    </row>
    <row r="29" spans="2:16" ht="18.75" customHeight="1">
      <c r="B29" s="230"/>
      <c r="C29" s="246"/>
      <c r="D29" s="232"/>
      <c r="E29" s="248"/>
      <c r="F29" s="250"/>
      <c r="G29" s="252"/>
      <c r="H29" s="260"/>
      <c r="I29" s="261" t="s">
        <v>33</v>
      </c>
      <c r="J29" s="262"/>
      <c r="K29" s="265"/>
      <c r="L29" s="134">
        <v>107905</v>
      </c>
      <c r="M29" s="4" t="s">
        <v>75</v>
      </c>
      <c r="N29" s="67" t="s">
        <v>238</v>
      </c>
      <c r="O29" s="77" t="s">
        <v>84</v>
      </c>
      <c r="P29" s="39"/>
    </row>
    <row r="30" spans="2:16" ht="18.75" customHeight="1">
      <c r="B30" s="230" t="s">
        <v>65</v>
      </c>
      <c r="C30" s="256" t="s">
        <v>157</v>
      </c>
      <c r="D30" s="258" t="s">
        <v>46</v>
      </c>
      <c r="E30" s="247" t="str">
        <f>$E$6</f>
        <v>２０２３年</v>
      </c>
      <c r="F30" s="249">
        <f>$F$6</f>
        <v>6</v>
      </c>
      <c r="G30" s="251" t="s">
        <v>98</v>
      </c>
      <c r="H30" s="259" t="s">
        <v>10</v>
      </c>
      <c r="I30" s="253" t="s">
        <v>81</v>
      </c>
      <c r="J30" s="254"/>
      <c r="K30" s="255"/>
      <c r="L30" s="137">
        <v>3968</v>
      </c>
      <c r="M30" s="5" t="s">
        <v>39</v>
      </c>
      <c r="N30" s="65" t="s">
        <v>239</v>
      </c>
      <c r="O30" s="75" t="s">
        <v>84</v>
      </c>
      <c r="P30" s="39"/>
    </row>
    <row r="31" spans="2:16" ht="18.75" customHeight="1">
      <c r="B31" s="230"/>
      <c r="C31" s="266"/>
      <c r="D31" s="267"/>
      <c r="E31" s="235"/>
      <c r="F31" s="237"/>
      <c r="G31" s="239"/>
      <c r="H31" s="268"/>
      <c r="I31" s="7" t="s">
        <v>34</v>
      </c>
      <c r="J31" s="58"/>
      <c r="K31" s="9" t="s">
        <v>51</v>
      </c>
      <c r="L31" s="138">
        <v>3442</v>
      </c>
      <c r="M31" s="71" t="s">
        <v>39</v>
      </c>
      <c r="N31" s="72" t="s">
        <v>240</v>
      </c>
      <c r="O31" s="79" t="s">
        <v>84</v>
      </c>
      <c r="P31" s="39"/>
    </row>
    <row r="32" spans="2:16" ht="18.75" customHeight="1">
      <c r="B32" s="230"/>
      <c r="C32" s="266"/>
      <c r="D32" s="267"/>
      <c r="E32" s="235"/>
      <c r="F32" s="237">
        <f>$F$1-1</f>
        <v>6</v>
      </c>
      <c r="G32" s="239"/>
      <c r="H32" s="268"/>
      <c r="I32" s="56"/>
      <c r="J32" s="57"/>
      <c r="K32" s="18" t="s">
        <v>49</v>
      </c>
      <c r="L32" s="139">
        <v>3044</v>
      </c>
      <c r="M32" s="69" t="s">
        <v>39</v>
      </c>
      <c r="N32" s="72" t="s">
        <v>233</v>
      </c>
      <c r="O32" s="78" t="s">
        <v>127</v>
      </c>
      <c r="P32" s="39"/>
    </row>
    <row r="33" spans="2:16" ht="18.75" customHeight="1">
      <c r="B33" s="230"/>
      <c r="C33" s="257"/>
      <c r="D33" s="232"/>
      <c r="E33" s="248"/>
      <c r="F33" s="250"/>
      <c r="G33" s="252"/>
      <c r="H33" s="260"/>
      <c r="I33" s="6"/>
      <c r="J33" s="20"/>
      <c r="K33" s="19" t="s">
        <v>50</v>
      </c>
      <c r="L33" s="70">
        <v>398</v>
      </c>
      <c r="M33" s="4" t="s">
        <v>39</v>
      </c>
      <c r="N33" s="53" t="s">
        <v>241</v>
      </c>
      <c r="O33" s="31" t="s">
        <v>84</v>
      </c>
      <c r="P33" s="39"/>
    </row>
    <row r="34" spans="2:17" ht="18.75" customHeight="1">
      <c r="B34" s="230" t="s">
        <v>64</v>
      </c>
      <c r="C34" s="256" t="s">
        <v>64</v>
      </c>
      <c r="D34" s="258" t="s">
        <v>35</v>
      </c>
      <c r="E34" s="247" t="str">
        <f>$E$6</f>
        <v>２０２３年</v>
      </c>
      <c r="F34" s="249">
        <f>$F$6</f>
        <v>6</v>
      </c>
      <c r="G34" s="251" t="s">
        <v>95</v>
      </c>
      <c r="H34" s="259" t="s">
        <v>11</v>
      </c>
      <c r="I34" s="253" t="s">
        <v>36</v>
      </c>
      <c r="J34" s="254"/>
      <c r="K34" s="255"/>
      <c r="L34" s="140" t="s">
        <v>243</v>
      </c>
      <c r="M34" s="5" t="s">
        <v>40</v>
      </c>
      <c r="N34" s="54" t="s">
        <v>245</v>
      </c>
      <c r="O34" s="34" t="s">
        <v>84</v>
      </c>
      <c r="P34" s="100"/>
      <c r="Q34" s="42"/>
    </row>
    <row r="35" spans="2:17" ht="18.75" customHeight="1">
      <c r="B35" s="230"/>
      <c r="C35" s="257"/>
      <c r="D35" s="232"/>
      <c r="E35" s="248"/>
      <c r="F35" s="250"/>
      <c r="G35" s="252"/>
      <c r="H35" s="260"/>
      <c r="I35" s="261" t="s">
        <v>52</v>
      </c>
      <c r="J35" s="262"/>
      <c r="K35" s="263"/>
      <c r="L35" s="141" t="s">
        <v>244</v>
      </c>
      <c r="M35" s="66" t="s">
        <v>40</v>
      </c>
      <c r="N35" s="55" t="s">
        <v>165</v>
      </c>
      <c r="O35" s="32" t="s">
        <v>84</v>
      </c>
      <c r="P35" s="39"/>
      <c r="Q35" s="42"/>
    </row>
    <row r="36" spans="2:17" ht="18.75" customHeight="1">
      <c r="B36" s="113" t="s">
        <v>123</v>
      </c>
      <c r="C36" s="108" t="s">
        <v>118</v>
      </c>
      <c r="D36" s="21" t="s">
        <v>15</v>
      </c>
      <c r="E36" s="56" t="str">
        <f>$E$6</f>
        <v>２０２３年</v>
      </c>
      <c r="F36" s="83">
        <f>$F$6</f>
        <v>6</v>
      </c>
      <c r="G36" s="81" t="s">
        <v>95</v>
      </c>
      <c r="H36" s="22" t="s">
        <v>12</v>
      </c>
      <c r="I36" s="241" t="s">
        <v>13</v>
      </c>
      <c r="J36" s="242"/>
      <c r="K36" s="243"/>
      <c r="L36" s="142">
        <v>4412</v>
      </c>
      <c r="M36" s="59" t="s">
        <v>40</v>
      </c>
      <c r="N36" s="127" t="s">
        <v>205</v>
      </c>
      <c r="O36" s="128" t="s">
        <v>84</v>
      </c>
      <c r="P36" s="39"/>
      <c r="Q36" s="42"/>
    </row>
    <row r="37" spans="2:16" ht="18.75" customHeight="1">
      <c r="B37" s="230" t="s">
        <v>88</v>
      </c>
      <c r="C37" s="244" t="s">
        <v>119</v>
      </c>
      <c r="D37" s="233" t="s">
        <v>89</v>
      </c>
      <c r="E37" s="247" t="str">
        <f>$E$6</f>
        <v>２０２３年</v>
      </c>
      <c r="F37" s="249">
        <f>$F$6-1</f>
        <v>5</v>
      </c>
      <c r="G37" s="251" t="s">
        <v>95</v>
      </c>
      <c r="H37" s="60"/>
      <c r="I37" s="89" t="s">
        <v>101</v>
      </c>
      <c r="J37" s="94">
        <f>$J$13</f>
        <v>5</v>
      </c>
      <c r="K37" s="90"/>
      <c r="L37" s="129">
        <v>7715</v>
      </c>
      <c r="M37" s="73" t="s">
        <v>40</v>
      </c>
      <c r="N37" s="65" t="s">
        <v>246</v>
      </c>
      <c r="O37" s="168" t="s">
        <v>84</v>
      </c>
      <c r="P37" s="40"/>
    </row>
    <row r="38" spans="2:16" ht="18.75" customHeight="1">
      <c r="B38" s="230"/>
      <c r="C38" s="245"/>
      <c r="D38" s="233"/>
      <c r="E38" s="235"/>
      <c r="F38" s="237"/>
      <c r="G38" s="239"/>
      <c r="H38" s="43" t="s">
        <v>90</v>
      </c>
      <c r="I38" s="47" t="s">
        <v>102</v>
      </c>
      <c r="J38" s="95">
        <f>$J$13</f>
        <v>5</v>
      </c>
      <c r="K38" s="91"/>
      <c r="L38" s="138">
        <v>8626</v>
      </c>
      <c r="M38" s="71" t="s">
        <v>40</v>
      </c>
      <c r="N38" s="72" t="s">
        <v>234</v>
      </c>
      <c r="O38" s="194" t="s">
        <v>84</v>
      </c>
      <c r="P38" s="39"/>
    </row>
    <row r="39" spans="2:16" ht="18.75" customHeight="1">
      <c r="B39" s="230"/>
      <c r="C39" s="246"/>
      <c r="D39" s="233"/>
      <c r="E39" s="248"/>
      <c r="F39" s="250"/>
      <c r="G39" s="252"/>
      <c r="H39" s="182"/>
      <c r="I39" s="50" t="s">
        <v>103</v>
      </c>
      <c r="J39" s="93">
        <f>$J$13</f>
        <v>5</v>
      </c>
      <c r="K39" s="183">
        <f>$F$1-2</f>
        <v>5</v>
      </c>
      <c r="L39" s="130" t="s">
        <v>247</v>
      </c>
      <c r="M39" s="184" t="s">
        <v>40</v>
      </c>
      <c r="N39" s="53" t="s">
        <v>248</v>
      </c>
      <c r="O39" s="193" t="s">
        <v>84</v>
      </c>
      <c r="P39" s="131"/>
    </row>
    <row r="40" spans="2:16" ht="18.75" customHeight="1">
      <c r="B40" s="229" t="s">
        <v>138</v>
      </c>
      <c r="C40" s="111" t="s">
        <v>130</v>
      </c>
      <c r="D40" s="232" t="s">
        <v>131</v>
      </c>
      <c r="E40" s="235" t="str">
        <f>$E$6</f>
        <v>２０２３年</v>
      </c>
      <c r="F40" s="237">
        <f>$F$6</f>
        <v>6</v>
      </c>
      <c r="G40" s="239" t="s">
        <v>95</v>
      </c>
      <c r="H40" s="43"/>
      <c r="I40" s="161" t="s">
        <v>132</v>
      </c>
      <c r="J40" s="162"/>
      <c r="K40" s="163"/>
      <c r="L40" s="164">
        <v>392719</v>
      </c>
      <c r="M40" s="165" t="s">
        <v>133</v>
      </c>
      <c r="N40" s="180" t="s">
        <v>249</v>
      </c>
      <c r="O40" s="181" t="s">
        <v>84</v>
      </c>
      <c r="P40" s="40"/>
    </row>
    <row r="41" spans="2:16" ht="18.75" customHeight="1">
      <c r="B41" s="230"/>
      <c r="C41" s="111" t="s">
        <v>134</v>
      </c>
      <c r="D41" s="233"/>
      <c r="E41" s="235"/>
      <c r="F41" s="237"/>
      <c r="G41" s="239"/>
      <c r="H41" s="43" t="s">
        <v>135</v>
      </c>
      <c r="I41" s="47" t="s">
        <v>136</v>
      </c>
      <c r="J41" s="158"/>
      <c r="K41" s="49"/>
      <c r="L41" s="138">
        <v>408641</v>
      </c>
      <c r="M41" s="71" t="s">
        <v>133</v>
      </c>
      <c r="N41" s="188" t="s">
        <v>250</v>
      </c>
      <c r="O41" s="143" t="s">
        <v>84</v>
      </c>
      <c r="P41" s="39"/>
    </row>
    <row r="42" spans="2:16" ht="18.75" customHeight="1" thickBot="1">
      <c r="B42" s="231"/>
      <c r="C42" s="159"/>
      <c r="D42" s="234"/>
      <c r="E42" s="236"/>
      <c r="F42" s="238"/>
      <c r="G42" s="240"/>
      <c r="H42" s="61"/>
      <c r="I42" s="62" t="s">
        <v>137</v>
      </c>
      <c r="J42" s="96">
        <f>J37</f>
        <v>5</v>
      </c>
      <c r="K42" s="160"/>
      <c r="L42" s="151">
        <v>623531</v>
      </c>
      <c r="M42" s="74" t="s">
        <v>133</v>
      </c>
      <c r="N42" s="115" t="s">
        <v>251</v>
      </c>
      <c r="O42" s="152" t="s">
        <v>84</v>
      </c>
      <c r="P42" s="39"/>
    </row>
    <row r="43" spans="11:16" ht="18.75" customHeight="1" thickBot="1">
      <c r="K43" s="8"/>
      <c r="L43" s="175"/>
      <c r="N43" s="126" t="s">
        <v>107</v>
      </c>
      <c r="O43" s="126"/>
      <c r="P43" s="41"/>
    </row>
    <row r="44" spans="2:16" ht="18.75" customHeight="1">
      <c r="B44" s="30" t="s">
        <v>44</v>
      </c>
      <c r="C44" s="109" t="s">
        <v>121</v>
      </c>
      <c r="D44" s="10" t="s">
        <v>37</v>
      </c>
      <c r="E44" s="84" t="str">
        <f>E6</f>
        <v>２０２３年</v>
      </c>
      <c r="F44" s="97">
        <f>$F$6</f>
        <v>6</v>
      </c>
      <c r="G44" s="85" t="s">
        <v>92</v>
      </c>
      <c r="H44" s="11" t="s">
        <v>80</v>
      </c>
      <c r="I44" s="118" t="s">
        <v>104</v>
      </c>
      <c r="J44" s="119"/>
      <c r="K44" s="120"/>
      <c r="L44" s="144">
        <v>105.3</v>
      </c>
      <c r="M44" s="12"/>
      <c r="N44" s="199" t="s">
        <v>225</v>
      </c>
      <c r="O44" s="200" t="s">
        <v>84</v>
      </c>
      <c r="P44" s="39"/>
    </row>
    <row r="45" spans="2:16" ht="18" customHeight="1" thickBot="1">
      <c r="B45" s="13"/>
      <c r="C45" s="147" t="s">
        <v>148</v>
      </c>
      <c r="D45" s="14" t="s">
        <v>45</v>
      </c>
      <c r="E45" s="86" t="str">
        <f>E6</f>
        <v>２０２３年</v>
      </c>
      <c r="F45" s="98">
        <f>$F$6</f>
        <v>6</v>
      </c>
      <c r="G45" s="87" t="s">
        <v>92</v>
      </c>
      <c r="H45" s="15" t="s">
        <v>87</v>
      </c>
      <c r="I45" s="121" t="s">
        <v>105</v>
      </c>
      <c r="J45" s="122"/>
      <c r="K45" s="123"/>
      <c r="L45" s="176">
        <v>13225</v>
      </c>
      <c r="M45" s="16" t="s">
        <v>47</v>
      </c>
      <c r="N45" s="197" t="s">
        <v>156</v>
      </c>
      <c r="O45" s="198" t="s">
        <v>84</v>
      </c>
      <c r="P45" s="39"/>
    </row>
    <row r="46" spans="2:12" ht="18.75" customHeight="1">
      <c r="B46" s="124" t="s">
        <v>122</v>
      </c>
      <c r="C46" s="125" t="s">
        <v>140</v>
      </c>
      <c r="D46" s="8"/>
      <c r="E46" s="103"/>
      <c r="F46" s="8"/>
      <c r="G46" s="104"/>
      <c r="H46" s="8"/>
      <c r="L46" s="117"/>
    </row>
    <row r="47" spans="2:12" ht="20.25" customHeight="1">
      <c r="B47" s="145" t="s">
        <v>128</v>
      </c>
      <c r="C47" s="146" t="s">
        <v>129</v>
      </c>
      <c r="E47" s="8"/>
      <c r="F47" s="107"/>
      <c r="G47" s="107"/>
      <c r="H47" s="114"/>
      <c r="J47" s="103"/>
      <c r="L47" s="117"/>
    </row>
    <row r="48" spans="2:12" ht="12">
      <c r="B48" s="101"/>
      <c r="C48" s="101"/>
      <c r="D48" s="101"/>
      <c r="E48" s="8"/>
      <c r="F48" s="8"/>
      <c r="G48" s="104"/>
      <c r="H48" s="8"/>
      <c r="L48" s="117"/>
    </row>
    <row r="49" spans="2:8" ht="12">
      <c r="B49" s="101"/>
      <c r="C49" s="101"/>
      <c r="D49" s="101"/>
      <c r="E49" s="8"/>
      <c r="F49" s="8"/>
      <c r="G49" s="104"/>
      <c r="H49" s="8"/>
    </row>
    <row r="50" spans="5:8" ht="12">
      <c r="E50" s="8"/>
      <c r="F50" s="8"/>
      <c r="G50" s="104"/>
      <c r="H50" s="8"/>
    </row>
    <row r="51" spans="2:9" ht="12">
      <c r="B51" s="101"/>
      <c r="C51" s="101"/>
      <c r="D51" s="101"/>
      <c r="H51" s="101"/>
      <c r="I51" s="101"/>
    </row>
    <row r="52" spans="8:9" ht="12">
      <c r="H52" s="101"/>
      <c r="I52" s="101"/>
    </row>
    <row r="53" spans="2:9" ht="12">
      <c r="B53" s="101"/>
      <c r="C53" s="101"/>
      <c r="D53" s="101"/>
      <c r="E53" s="101"/>
      <c r="F53" s="102"/>
      <c r="G53" s="101"/>
      <c r="H53" s="101"/>
      <c r="I53" s="101"/>
    </row>
    <row r="55" spans="8:9" ht="12">
      <c r="H55" s="101"/>
      <c r="I55" s="101"/>
    </row>
    <row r="56" spans="2:9" ht="12">
      <c r="B56" s="101"/>
      <c r="C56" s="101"/>
      <c r="D56" s="101"/>
      <c r="E56" s="101"/>
      <c r="F56" s="102"/>
      <c r="G56" s="101"/>
      <c r="H56" s="101"/>
      <c r="I56" s="101"/>
    </row>
  </sheetData>
  <sheetProtection/>
  <mergeCells count="121">
    <mergeCell ref="B40:B42"/>
    <mergeCell ref="D40:D42"/>
    <mergeCell ref="E40:E42"/>
    <mergeCell ref="F40:F42"/>
    <mergeCell ref="G40:G42"/>
    <mergeCell ref="I36:K36"/>
    <mergeCell ref="B37:B39"/>
    <mergeCell ref="C37:C39"/>
    <mergeCell ref="D37:D39"/>
    <mergeCell ref="E37:E39"/>
    <mergeCell ref="F37:F39"/>
    <mergeCell ref="G37:G39"/>
    <mergeCell ref="I30:K30"/>
    <mergeCell ref="B34:B35"/>
    <mergeCell ref="C34:C35"/>
    <mergeCell ref="D34:D35"/>
    <mergeCell ref="E34:E35"/>
    <mergeCell ref="F34:F35"/>
    <mergeCell ref="G34:G35"/>
    <mergeCell ref="H34:H35"/>
    <mergeCell ref="I34:K34"/>
    <mergeCell ref="I35:K35"/>
    <mergeCell ref="H28:H29"/>
    <mergeCell ref="I28:K28"/>
    <mergeCell ref="I29:K29"/>
    <mergeCell ref="B30:B33"/>
    <mergeCell ref="C30:C33"/>
    <mergeCell ref="D30:D33"/>
    <mergeCell ref="E30:E33"/>
    <mergeCell ref="F30:F33"/>
    <mergeCell ref="G30:G33"/>
    <mergeCell ref="H30:H33"/>
    <mergeCell ref="B28:B29"/>
    <mergeCell ref="C28:C29"/>
    <mergeCell ref="D28:D29"/>
    <mergeCell ref="E28:E29"/>
    <mergeCell ref="F28:F29"/>
    <mergeCell ref="G28:G29"/>
    <mergeCell ref="B25:B27"/>
    <mergeCell ref="C25:C27"/>
    <mergeCell ref="D25:D27"/>
    <mergeCell ref="E25:E27"/>
    <mergeCell ref="F25:F27"/>
    <mergeCell ref="G25:G27"/>
    <mergeCell ref="I19:K19"/>
    <mergeCell ref="I20:K20"/>
    <mergeCell ref="B21:B24"/>
    <mergeCell ref="C21:C24"/>
    <mergeCell ref="D21:D24"/>
    <mergeCell ref="E21:E24"/>
    <mergeCell ref="F21:F24"/>
    <mergeCell ref="G21:G24"/>
    <mergeCell ref="H21:H24"/>
    <mergeCell ref="I21:I24"/>
    <mergeCell ref="B19:B20"/>
    <mergeCell ref="D19:D20"/>
    <mergeCell ref="E19:E20"/>
    <mergeCell ref="F19:F20"/>
    <mergeCell ref="G19:G20"/>
    <mergeCell ref="H19:H20"/>
    <mergeCell ref="I15:K15"/>
    <mergeCell ref="B17:B18"/>
    <mergeCell ref="C17:C18"/>
    <mergeCell ref="D17:D18"/>
    <mergeCell ref="E17:E18"/>
    <mergeCell ref="F17:F18"/>
    <mergeCell ref="G17:G18"/>
    <mergeCell ref="H17:H18"/>
    <mergeCell ref="I17:K17"/>
    <mergeCell ref="I18:K18"/>
    <mergeCell ref="H12:H13"/>
    <mergeCell ref="I12:K12"/>
    <mergeCell ref="B14:B16"/>
    <mergeCell ref="C14:C16"/>
    <mergeCell ref="D14:D16"/>
    <mergeCell ref="E14:E16"/>
    <mergeCell ref="F14:F16"/>
    <mergeCell ref="G14:G16"/>
    <mergeCell ref="H14:H16"/>
    <mergeCell ref="I14:K14"/>
    <mergeCell ref="B12:B13"/>
    <mergeCell ref="C12:C13"/>
    <mergeCell ref="D12:D13"/>
    <mergeCell ref="E12:E13"/>
    <mergeCell ref="F12:F13"/>
    <mergeCell ref="G12:G13"/>
    <mergeCell ref="I8:K8"/>
    <mergeCell ref="I9:K9"/>
    <mergeCell ref="B10:B11"/>
    <mergeCell ref="C10:C11"/>
    <mergeCell ref="D10:D11"/>
    <mergeCell ref="E10:E11"/>
    <mergeCell ref="F10:F11"/>
    <mergeCell ref="G10:G11"/>
    <mergeCell ref="H10:H11"/>
    <mergeCell ref="H6:H7"/>
    <mergeCell ref="I6:K6"/>
    <mergeCell ref="I7:K7"/>
    <mergeCell ref="B8:B9"/>
    <mergeCell ref="C8:C9"/>
    <mergeCell ref="D8:D9"/>
    <mergeCell ref="E8:E9"/>
    <mergeCell ref="F8:F9"/>
    <mergeCell ref="G8:G9"/>
    <mergeCell ref="H8:H9"/>
    <mergeCell ref="E5:G5"/>
    <mergeCell ref="I5:K5"/>
    <mergeCell ref="L5:M5"/>
    <mergeCell ref="N5:O5"/>
    <mergeCell ref="B6:B7"/>
    <mergeCell ref="C6:C7"/>
    <mergeCell ref="D6:D7"/>
    <mergeCell ref="E6:E7"/>
    <mergeCell ref="F6:F7"/>
    <mergeCell ref="G6:G7"/>
    <mergeCell ref="B1:D3"/>
    <mergeCell ref="E1:E3"/>
    <mergeCell ref="F1:F3"/>
    <mergeCell ref="G1:H3"/>
    <mergeCell ref="M1:O1"/>
    <mergeCell ref="M3:O3"/>
  </mergeCells>
  <hyperlinks>
    <hyperlink ref="C6:C7" r:id="rId1" display="石 油 連 盟"/>
    <hyperlink ref="C8:C9" r:id="rId2" display="石 灰 石 鉱 業 協 会"/>
    <hyperlink ref="C12:C13" r:id="rId3" display="日 本 伸 銅 協 会"/>
    <hyperlink ref="C14:C16" r:id="rId4" display="（一社）日本電線工業会"/>
    <hyperlink ref="C34:C35" r:id="rId5" display="（一社） 日 本 貿 易 会"/>
    <hyperlink ref="C21" r:id="rId6" display="（一社）日本機械工業連合会"/>
    <hyperlink ref="C36" r:id="rId7" display="日本百貨店協会"/>
    <hyperlink ref="C25:C27" r:id="rId8" display="日本化学工業協会"/>
    <hyperlink ref="C17:C18" r:id="rId9" display="（一社）日本アルミニウム協会"/>
    <hyperlink ref="C30:C33" r:id="rId10" display="（一社） セ メ ン ト 協 会"/>
    <hyperlink ref="C28:C29" r:id="rId11" display="https://www.jcfa.gr.jp/"/>
    <hyperlink ref="C37:C39" r:id="rId12" display="https://www.jeita.or.jp/japanese/stat/electronic/2022/index.htm"/>
    <hyperlink ref="C19" r:id="rId13" display="・鉄鋼需給の動き"/>
    <hyperlink ref="C20" r:id="rId14" display="・統計情報　最新月統計"/>
    <hyperlink ref="B44" r:id="rId15" display="経済産業省"/>
    <hyperlink ref="C44" r:id="rId16" display="鉱工業指数　生産・出荷・在庫動向"/>
    <hyperlink ref="C47" r:id="rId17" display="速報"/>
    <hyperlink ref="C45" r:id="rId18" display="商業動態統計速報"/>
    <hyperlink ref="C41" r:id="rId19" display="データーベース"/>
    <hyperlink ref="C40" r:id="rId20" display="統計月報"/>
    <hyperlink ref="C46" r:id="rId21" display="小売業販売額の基調判断（5月分速報）"/>
    <hyperlink ref="C10:C11" r:id="rId22" display="https://j-mining-pf.jp/market_report/"/>
  </hyperlinks>
  <printOptions/>
  <pageMargins left="0.25" right="0.25" top="0.75" bottom="0.5" header="0.3" footer="0.3"/>
  <pageSetup fitToHeight="0" fitToWidth="1" horizontalDpi="600" verticalDpi="600" orientation="landscape" paperSize="9" scale="70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経済産業統計協会経理</dc:creator>
  <cp:keywords/>
  <dc:description/>
  <cp:lastModifiedBy>経済産業統計協会Keiri</cp:lastModifiedBy>
  <cp:lastPrinted>2023-09-04T02:29:32Z</cp:lastPrinted>
  <dcterms:created xsi:type="dcterms:W3CDTF">2009-06-09T08:14:54Z</dcterms:created>
  <dcterms:modified xsi:type="dcterms:W3CDTF">2024-04-04T01:22:21Z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